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 activeTab="4"/>
  </bookViews>
  <sheets>
    <sheet name="прил1" sheetId="1" r:id="rId1"/>
    <sheet name="прил 5" sheetId="2" r:id="rId2"/>
    <sheet name="прил 7" sheetId="3" r:id="rId3"/>
    <sheet name="прил 9" sheetId="4" r:id="rId4"/>
    <sheet name="прил 11" sheetId="5" r:id="rId5"/>
  </sheets>
  <definedNames>
    <definedName name="Excel_BuiltIn_Print_Area" localSheetId="2">'прил 7'!$B$1:$G$94</definedName>
  </definedNames>
  <calcPr calcId="125725"/>
</workbook>
</file>

<file path=xl/calcChain.xml><?xml version="1.0" encoding="utf-8"?>
<calcChain xmlns="http://schemas.openxmlformats.org/spreadsheetml/2006/main">
  <c r="D56" i="5"/>
  <c r="D67"/>
  <c r="D65"/>
  <c r="D53"/>
  <c r="D52"/>
  <c r="D48"/>
  <c r="D47" s="1"/>
  <c r="D46" s="1"/>
  <c r="D45" s="1"/>
  <c r="D44"/>
  <c r="D43" s="1"/>
  <c r="D42" s="1"/>
  <c r="D41" s="1"/>
  <c r="D35"/>
  <c r="D34" s="1"/>
  <c r="D33" s="1"/>
  <c r="D28" s="1"/>
  <c r="D22"/>
  <c r="D21"/>
  <c r="D20"/>
  <c r="G91" i="4"/>
  <c r="G90"/>
  <c r="G89"/>
  <c r="G66"/>
  <c r="G71"/>
  <c r="G69"/>
  <c r="G46"/>
  <c r="G45"/>
  <c r="G40"/>
  <c r="G39" s="1"/>
  <c r="G25"/>
  <c r="G24" s="1"/>
  <c r="G23" s="1"/>
  <c r="G22" s="1"/>
  <c r="G20"/>
  <c r="G19" s="1"/>
  <c r="G18" s="1"/>
  <c r="G17" s="1"/>
  <c r="G16" s="1"/>
  <c r="G62" i="3"/>
  <c r="G68"/>
  <c r="G73"/>
  <c r="G71"/>
  <c r="G41"/>
  <c r="G42"/>
  <c r="D23" i="1"/>
  <c r="D22"/>
  <c r="D21"/>
  <c r="D19"/>
  <c r="D17"/>
  <c r="D18"/>
  <c r="D69" i="5"/>
  <c r="D61"/>
  <c r="D59"/>
  <c r="D57"/>
  <c r="D23"/>
  <c r="D16"/>
  <c r="D15" s="1"/>
  <c r="G102" i="4"/>
  <c r="G101"/>
  <c r="G100"/>
  <c r="G99" s="1"/>
  <c r="G98" s="1"/>
  <c r="G97" s="1"/>
  <c r="G95"/>
  <c r="G94" s="1"/>
  <c r="G93" s="1"/>
  <c r="G92" s="1"/>
  <c r="G84"/>
  <c r="G77"/>
  <c r="G76" s="1"/>
  <c r="G75" s="1"/>
  <c r="G74" s="1"/>
  <c r="G73" s="1"/>
  <c r="G64"/>
  <c r="G63" s="1"/>
  <c r="G62" s="1"/>
  <c r="G51"/>
  <c r="G50"/>
  <c r="G49"/>
  <c r="G48" s="1"/>
  <c r="G47" s="1"/>
  <c r="G28"/>
  <c r="G27" s="1"/>
  <c r="G26" s="1"/>
  <c r="G100" i="3"/>
  <c r="G98"/>
  <c r="G97"/>
  <c r="G95" s="1"/>
  <c r="G96"/>
  <c r="G92"/>
  <c r="G90"/>
  <c r="G86"/>
  <c r="G79"/>
  <c r="G78" s="1"/>
  <c r="G77" s="1"/>
  <c r="G76" s="1"/>
  <c r="G75" s="1"/>
  <c r="G66"/>
  <c r="G65" s="1"/>
  <c r="G64" s="1"/>
  <c r="G63" s="1"/>
  <c r="G53"/>
  <c r="G52" s="1"/>
  <c r="G51" s="1"/>
  <c r="G50" s="1"/>
  <c r="G49" s="1"/>
  <c r="G46"/>
  <c r="G45" s="1"/>
  <c r="G44" s="1"/>
  <c r="G28"/>
  <c r="G26"/>
  <c r="G25" s="1"/>
  <c r="G24" s="1"/>
  <c r="G23" s="1"/>
  <c r="G21"/>
  <c r="G20" s="1"/>
  <c r="G18"/>
  <c r="C42" i="2"/>
  <c r="C39"/>
  <c r="C34"/>
  <c r="C32"/>
  <c r="C30"/>
  <c r="C25"/>
  <c r="C23"/>
  <c r="C22"/>
  <c r="C20"/>
  <c r="C19" s="1"/>
  <c r="C17"/>
  <c r="C14"/>
  <c r="C13"/>
  <c r="C12" s="1"/>
  <c r="D15" i="1"/>
  <c r="D19" i="5" l="1"/>
  <c r="D51"/>
  <c r="D50" s="1"/>
  <c r="D49" s="1"/>
  <c r="G88" i="4"/>
  <c r="G83" s="1"/>
  <c r="G82" s="1"/>
  <c r="G81" s="1"/>
  <c r="G80" s="1"/>
  <c r="G79" s="1"/>
  <c r="G43"/>
  <c r="G44"/>
  <c r="G41"/>
  <c r="G33" s="1"/>
  <c r="G42"/>
  <c r="G85" i="3"/>
  <c r="G84" s="1"/>
  <c r="G83" s="1"/>
  <c r="G82" s="1"/>
  <c r="G81" s="1"/>
  <c r="D14" i="5"/>
  <c r="D13" s="1"/>
  <c r="D12" s="1"/>
  <c r="G35" i="3"/>
  <c r="G17" s="1"/>
  <c r="G19"/>
  <c r="C29" i="2"/>
  <c r="C27" s="1"/>
  <c r="C44" s="1"/>
  <c r="G60" i="4"/>
  <c r="G61"/>
  <c r="G21"/>
  <c r="D11" i="5" l="1"/>
  <c r="G15" i="4"/>
  <c r="G14" s="1"/>
  <c r="G16" i="3"/>
  <c r="C28" i="2"/>
</calcChain>
</file>

<file path=xl/sharedStrings.xml><?xml version="1.0" encoding="utf-8"?>
<sst xmlns="http://schemas.openxmlformats.org/spreadsheetml/2006/main" count="1052" uniqueCount="261">
  <si>
    <t xml:space="preserve">                                                                                                                                          Приложение № 1</t>
  </si>
  <si>
    <t xml:space="preserve">                                                                                                                                           к решению   Собрания депутатов</t>
  </si>
  <si>
    <t xml:space="preserve">                                              Филипповского сельсовета Октябрьского района Курской области</t>
  </si>
  <si>
    <t xml:space="preserve">                                                                                                                                          "О бюджете Филипповского сельсовета Октябрьского района </t>
  </si>
  <si>
    <t xml:space="preserve">                                                                                                                                          Курской области на 2021 год </t>
  </si>
  <si>
    <t>и на плановый период 2022  и 2023 годов"</t>
  </si>
  <si>
    <t>от 19.12.2020  №210</t>
  </si>
  <si>
    <t>Источники  финансирования дефицита</t>
  </si>
  <si>
    <t>бюджета Филипповского сельсовета Октябрьского района Курской области на 2021 год</t>
  </si>
  <si>
    <t>рублей</t>
  </si>
  <si>
    <t>Код бюджетной классификации Российской Федерации</t>
  </si>
  <si>
    <t xml:space="preserve">
Наименование источников финансирования дефицита бюджета
</t>
  </si>
  <si>
    <t>Сумма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</si>
  <si>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</si>
  <si>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</si>
  <si>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</si>
  <si>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</si>
  <si>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</si>
  <si>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</si>
  <si>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</si>
  <si>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</si>
  <si>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01 05 02 01 10 0000 510</t>
  </si>
  <si>
    <t>Увеличение прочих остатков денежных средств бюджетов сельских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</si>
  <si>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</si>
  <si>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</si>
  <si>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</si>
  <si>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</si>
  <si>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</si>
  <si>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</si>
  <si>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01 05 02 01 10 0000 610</t>
  </si>
  <si>
    <t>Уменьшение прочих остатков денежных средств бюджетов сельских  поселений</t>
  </si>
  <si>
    <t>Всего  источников финансирования дефицитов бюджетов</t>
  </si>
  <si>
    <t xml:space="preserve">                                                                                                                                          Приложение № 5</t>
  </si>
  <si>
    <t xml:space="preserve">                            Филипповского сельсовета Октябрьского района Курской области</t>
  </si>
  <si>
    <t xml:space="preserve">                                                                                                                                          Курской области на 2021год </t>
  </si>
  <si>
    <t>и на  плановый период 2022 и 2023 годов"</t>
  </si>
  <si>
    <t>от  19.12.2020  №210</t>
  </si>
  <si>
    <t xml:space="preserve">Поступления доходов в бюджет Филипповского сельсовета Октябрьского района Курской области </t>
  </si>
  <si>
    <t xml:space="preserve"> в 2021 году</t>
  </si>
  <si>
    <t xml:space="preserve">Код бюджетной классификации
Российской Федерации
</t>
  </si>
  <si>
    <t>Наименование доходов</t>
  </si>
  <si>
    <t>Сумма          на 2021 год</t>
  </si>
  <si>
    <t xml:space="preserve">1 00 00000 00 0000 000   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</si>
  <si>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</si>
  <si>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</si>
  <si>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</si>
  <si>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</si>
  <si>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</si>
  <si>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</si>
  <si>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</si>
  <si>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</si>
  <si>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</si>
  <si>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1 05 00000 00 0000 000</t>
  </si>
  <si>
    <t>НАЛОГИ НА СОВОКУПНЫЙ ДОХОД</t>
  </si>
  <si>
    <t>1 05 03010 01 0000 110</t>
  </si>
  <si>
    <t>Единый сельскохозяйственный налог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</si>
  <si>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</si>
  <si>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</si>
  <si>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</si>
  <si>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</si>
  <si>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</si>
  <si>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</si>
  <si>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</si>
  <si>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</si>
  <si>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</si>
  <si>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</si>
  <si>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</si>
  <si>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</si>
  <si>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</si>
  <si>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</si>
  <si>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</si>
  <si>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</si>
  <si>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2 00 00000 00 0000 000</t>
  </si>
  <si>
    <t>БЕЗВОЗМЕЗДНЫЕ  ПОСТУПЛЕНИЯ</t>
  </si>
  <si>
    <t>2 02 00000 00 0000 000</t>
  </si>
  <si>
    <r>
      <rPr>
        <b/>
        <sz val="10.5"/>
        <color indexed="64"/>
        <rFont val="Times New Roman"/>
      </rPr>
      <t>Безвозмездные поступления от других бюджетов бюджетной системы Российской Федерации</t>
    </r>
    <r>
      <rPr>
        <sz val="10.5"/>
        <color indexed="64"/>
        <rFont val="Times New Roman"/>
      </rPr>
      <t xml:space="preserve">  </t>
    </r>
  </si>
  <si>
    <t>2 02 10000 00 0000 150</t>
  </si>
  <si>
    <t>Дотации бюджетам бюджетной системы Российской Федерации</t>
  </si>
  <si>
    <t>2 02 15001 00 0000 150</t>
  </si>
  <si>
    <t>Дотации  на выравнивание  бюджетной обеспеченности</t>
  </si>
  <si>
    <t>202 15001 10 0000 150</t>
  </si>
  <si>
    <t>Дотации бюджетам сельских поселений на выравнивание бюджетной обеспеченности</t>
  </si>
  <si>
    <t>2 02 15002 00 0000 150</t>
  </si>
  <si>
    <t>Дотации бюджетам 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</si>
  <si>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</si>
  <si>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</si>
  <si>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</si>
  <si>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</si>
  <si>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</si>
  <si>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</si>
  <si>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</si>
  <si>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</si>
  <si>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</si>
  <si>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</si>
  <si>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2 02 25467 10 0000 150</t>
  </si>
  <si>
    <t>2 02 30000 00 0000 150</t>
  </si>
  <si>
    <r>
      <rPr>
        <b/>
        <sz val="10.5"/>
        <color indexed="64"/>
        <rFont val="Times New Roman"/>
      </rPr>
      <t>Субвенции бюджетам бюджетной системы Российской Федерации</t>
    </r>
    <r>
      <rPr>
        <sz val="10.5"/>
        <color indexed="64"/>
        <rFont val="Times New Roman"/>
      </rPr>
      <t xml:space="preserve"> </t>
    </r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</si>
  <si>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</si>
  <si>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</si>
  <si>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</si>
  <si>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</si>
  <si>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2 02 04000 00 0000  150</t>
  </si>
  <si>
    <t>Иные межбюджетные трансферты</t>
  </si>
  <si>
    <t>2 02 04014 10 0000  150</t>
  </si>
  <si>
    <t>Межбюджетные трансферты передаваемые бюджетам сельских поселений из бюджета муниципального района на осуществление части полномочий по решению вопросов местного значения в соответствии заключенными Соглашениями</t>
  </si>
  <si>
    <t>ВСЕГО ДОХОДОВ</t>
  </si>
  <si>
    <t>Приложение № 7</t>
  </si>
  <si>
    <t xml:space="preserve">                                                                                                       Филипповского сельсовета Октябрьского района Курской области</t>
  </si>
  <si>
    <t>и на плановый период 2022 и  2023 годов"</t>
  </si>
  <si>
    <t>от 19.12.2020 №210</t>
  </si>
  <si>
    <t xml:space="preserve">Распределение бюджетных ассигнований </t>
  </si>
  <si>
    <t xml:space="preserve">по разделам и подразделам, целевым статьям (муниципальным программам  и непрограммным направлениям деятельности), группам видов расходов, классификации расходов бюджета Филипповского сельсовета Октябрьского района Курской области на 2021 год </t>
  </si>
  <si>
    <t>Наименование</t>
  </si>
  <si>
    <t>Рз</t>
  </si>
  <si>
    <t>ПР</t>
  </si>
  <si>
    <t>ЦСР</t>
  </si>
  <si>
    <t>ВР</t>
  </si>
  <si>
    <t>В С Е Г О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</si>
  <si>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</si>
  <si>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</si>
  <si>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</si>
  <si>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</si>
  <si>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функционирования главы муниципального образования</t>
  </si>
  <si>
    <t>71 0 00 00000</t>
  </si>
  <si>
    <t>Глава муниципального образования</t>
  </si>
  <si>
    <t>71 1 00 00000</t>
  </si>
  <si>
    <t>Обеспечение деятельности и выполнение функций органов местного самоуправления</t>
  </si>
  <si>
    <t>71 1 00 С1402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</si>
  <si>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</si>
  <si>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</si>
  <si>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</si>
  <si>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</si>
  <si>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местных администраций</t>
  </si>
  <si>
    <t>73 0 00  00000</t>
  </si>
  <si>
    <t>Обеспечение деятельности администрации муниципального образования</t>
  </si>
  <si>
    <t>73 1 00  00000</t>
  </si>
  <si>
    <t>73 1 00 С1402</t>
  </si>
  <si>
    <t>Непрограммная деятельность органов местного самоуправления</t>
  </si>
  <si>
    <t>77 0 00 00000</t>
  </si>
  <si>
    <t>77 2 00 00000</t>
  </si>
  <si>
    <t>Содержание работника, осуществляющего выполнение переданных полномочий от муниципального района сельским поселениям</t>
  </si>
  <si>
    <t>77 2 00 П1490</t>
  </si>
  <si>
    <t>Организация и проведение выборов и референдумов</t>
  </si>
  <si>
    <t>07</t>
  </si>
  <si>
    <t>Подготовка и проведение выборов</t>
  </si>
  <si>
    <t>773 00 С1441</t>
  </si>
  <si>
    <t>Специальные расходы</t>
  </si>
  <si>
    <t>880</t>
  </si>
  <si>
    <t>Другие общегосударственные вопросы</t>
  </si>
  <si>
    <t>Муниципальная программа «Развитие  муниципальной службы  в Филипповском сельсовете  Октябрьского района  Курской  области»</t>
  </si>
  <si>
    <t>09 0 00 00000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</si>
  <si>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Филипповском сельсовете Октябрьского района Курской области»</t>
  </si>
  <si>
    <t>09 1 00 00000</t>
  </si>
  <si>
    <t>Основное мероприятие «Содействие развитию кадрового потенциала органов местного самоуправления»</t>
  </si>
  <si>
    <t>09 1 01 00000</t>
  </si>
  <si>
    <t>Мероприятия, направленные на развитие муниципальной службы</t>
  </si>
  <si>
    <t>09 1 00 С1437</t>
  </si>
  <si>
    <t>Закупка товаров, работ и услуг для обеспечения государственных (муниципальных) нужд</t>
  </si>
  <si>
    <t>09 1 01 С1437</t>
  </si>
  <si>
    <t>200</t>
  </si>
  <si>
    <t>Основное мероприятие "Развитие и совершенствование организационных, информационных, материально-технических основ муниципальной службы в органах местного самоуправления</t>
  </si>
  <si>
    <t>09 1 02 00000</t>
  </si>
  <si>
    <t xml:space="preserve">Мероприятия, направленные на развитие муниципальной службы </t>
  </si>
  <si>
    <t>09 1 02 С1437</t>
  </si>
  <si>
    <t>Закупка товаров, работ, услуг в сфере информационно-коммуникационных технологий</t>
  </si>
  <si>
    <t>Реализация обеспечения обеспечения государственных функций, связанных с общегосударственным управлением</t>
  </si>
  <si>
    <t>76 0 00 00000</t>
  </si>
  <si>
    <t>Выполнение других обязательств муниципального образования</t>
  </si>
  <si>
    <t>76 1 00 00000</t>
  </si>
  <si>
    <t>Выполнение других (прочих) обязательств  органа местного самоуправления</t>
  </si>
  <si>
    <t xml:space="preserve">01 </t>
  </si>
  <si>
    <t>76 1 00 С1404</t>
  </si>
  <si>
    <t>Иные бюджетные ассигнования</t>
  </si>
  <si>
    <t>800</t>
  </si>
  <si>
    <t>Национальная оборона</t>
  </si>
  <si>
    <t>Мобилизационная и вневойсковая подготовка</t>
  </si>
  <si>
    <t>03</t>
  </si>
  <si>
    <t>Непрограммные расходы органов местного самоуправления</t>
  </si>
  <si>
    <t>Осуществление первичного воинского учета на территориях, где отсутствуют военные комиссариаты</t>
  </si>
  <si>
    <t>77 2 00 51180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</si>
  <si>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</si>
  <si>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</si>
  <si>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</si>
  <si>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программа Филипповского сельсовета  Октябрьского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</si>
  <si>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>13 0 00 00000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</si>
  <si>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 «Защита населения и территории от чрезвычайных ситуаций, обеспечение пожарной безопасности и безопасности людей на водных объектах»</t>
  </si>
  <si>
    <t>13 1 00 00000</t>
  </si>
  <si>
    <t>Основное мероприятие «Обеспечение деятельности добровольных пожарных и поддержки общественных объединений пожарной охраны»</t>
  </si>
  <si>
    <t>13 1 01 00000</t>
  </si>
  <si>
    <t>Расходы муниципального образования на обеспечения мер правовой и социальной защиты добровольных пожарных и поддержки общественных объединений пожарной охраны на территории муниципального образования</t>
  </si>
  <si>
    <t>13 1 01 С1415</t>
  </si>
  <si>
    <t>Национальная экономика</t>
  </si>
  <si>
    <t>Дорожное хозяйство</t>
  </si>
  <si>
    <t>09</t>
  </si>
  <si>
    <t>Иные межбюджетные трансферты на осуществление полномочий по капитальному ремонту, ремонту и содержанию автомобильных дорог общего пользования местного значения</t>
  </si>
  <si>
    <t>77 2 00 П1424</t>
  </si>
  <si>
    <t>Другие вопросы в области национальной экономики</t>
  </si>
  <si>
    <t>12</t>
  </si>
  <si>
    <t>Мероприятия по разработке документов территориального планирования и градостроительного зонирования</t>
  </si>
  <si>
    <t>77 2 00 П1416</t>
  </si>
  <si>
    <t>Жилищно-коммунальное хозяйство</t>
  </si>
  <si>
    <t>05</t>
  </si>
  <si>
    <t>Коммунальное хозяйство</t>
  </si>
  <si>
    <t>Организация в границах поселения тепло и водоснабжения населения, водоотведения в пределах полномочий, установленных законодательством Российской Федерации</t>
  </si>
  <si>
    <t>77 2 00 П1431</t>
  </si>
  <si>
    <t xml:space="preserve">КУЛЬТУРА, КИНЕМАТОГРАФИЯ </t>
  </si>
  <si>
    <t>08</t>
  </si>
  <si>
    <t>Культура</t>
  </si>
  <si>
    <t>Муниципальная программа «Развитие культуры в Филипповском сельсовете  Октябрьского района Курской области»</t>
  </si>
  <si>
    <t>01 0 00 00000</t>
  </si>
  <si>
    <t>Подпрограмма «Управление муниципальной программой и обеспечение условий реализации» муниципальной программы  «Развитие культуры в Филипповском сельсовете Октябрьского района Курской области»</t>
  </si>
  <si>
    <t>01 3 00 00000</t>
  </si>
  <si>
    <t>Основное мероприятие «Обеспечение деятельности, организация и выполнение функций учреждений культуры, искусства»</t>
  </si>
  <si>
    <t>01 3 01 00000</t>
  </si>
  <si>
    <t>Заработная плата и начисления на выплаты по оплате труда работников учреждений  культуры муниципальных образований городских и сельских поселений</t>
  </si>
  <si>
    <t>01 3 01 13330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</si>
  <si>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</si>
  <si>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01 3 01 L4670</t>
  </si>
  <si>
    <t>Расходы местных бюджетов на софинансирование расходов на выплату заработной платы и начисления на выплаты по оплате труда работников учреждений культуры муниципальных образований сельских поселений</t>
  </si>
  <si>
    <t>01 3 01 S3330</t>
  </si>
  <si>
    <t>Расходы на обеспечение деятельности (оказание услуг) муниципальный учреждений</t>
  </si>
  <si>
    <t>01 3 01 С1401</t>
  </si>
  <si>
    <t>Другие вопросы в области культуры, кинематографии</t>
  </si>
  <si>
    <t>Обеспечение выполнения части полномочий муниципального района по решению вопросов местного значения переданных органам местного самоуправления сельских поселений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</t>
  </si>
  <si>
    <t>77 2 00 П1443</t>
  </si>
  <si>
    <t xml:space="preserve">Закупка товаров, работ и услуг для обеспечения государственных 
(муниципальных) нужд
</t>
  </si>
  <si>
    <t>СОЦИАЛЬНАЯ ПОЛИТИКА</t>
  </si>
  <si>
    <t>Пенсионное обеспечение</t>
  </si>
  <si>
    <t>Муниципальная программа     «Социальная  поддержка граждан»</t>
  </si>
  <si>
    <t>02 0 00 00000</t>
  </si>
  <si>
    <t>Подпрограмма «Развитие мер социальной поддержки муниципальной программы  «Социальная  поддержка граждан»</t>
  </si>
  <si>
    <t>02 2 00 00000</t>
  </si>
  <si>
    <t>Основное мероприятие «Предоставление выплат пенсий за выслугу лет, доплат к пенсиям муниципальных служащих»</t>
  </si>
  <si>
    <t>02 2 01 00000</t>
  </si>
  <si>
    <t>Выплата пенсий за выслугу лет и доплат к пенсиям муниципальных служащих</t>
  </si>
  <si>
    <t>02 2 01 С1445</t>
  </si>
  <si>
    <t xml:space="preserve">                                                                                                                                          Приложение № 9</t>
  </si>
  <si>
    <t xml:space="preserve">                                          к решению   Собрания депутатов Филипповского</t>
  </si>
  <si>
    <t>сельсовета Октябрьского района Курской области</t>
  </si>
  <si>
    <t>От  19.12.2020 г. №210</t>
  </si>
  <si>
    <t>Ведомственная структура</t>
  </si>
  <si>
    <t>расходов бюджета Филипповского сельсовета Октябрьского района Курской области на 2021 год</t>
  </si>
  <si>
    <t>Администрация Филипповского сельсовета Октябрьского района Курской области</t>
  </si>
  <si>
    <t>001</t>
  </si>
  <si>
    <t>77 3 00 С1441</t>
  </si>
  <si>
    <t>Муниципальная программа «Развитие  муниципальной службы  в Филипповскомсельсовете  Октябрьского района  Курской  области»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</si>
  <si>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Плотавском сельсовете Октябрьского района Курской области»</t>
  </si>
  <si>
    <t>Муниципальная программа «Развитие культуры в Филипповском  сельсовете  Октябрьского района Курской области»</t>
  </si>
  <si>
    <t>Подпрограмма «Искусство» муниципальной программы  «Развитие культуры в Филипповском сельсовете Октябрьского района Курской области»</t>
  </si>
  <si>
    <t xml:space="preserve">                                                                                                                                          Приложение № 11</t>
  </si>
  <si>
    <t xml:space="preserve">                                                            Филипповского  сельсовета Октябрьского района Курской области</t>
  </si>
  <si>
    <t>и на плановый период 2022 и 2023 годов" от 19.12.2020 № 210</t>
  </si>
  <si>
    <t>Распределение бюджетных ассигнований по целевым статьям (муниципальным программам и непрограммным направлениям деятельности),  группам видов расходов, классификации расходов бюджета Филипповского сельсовета Октябрьского района Курской области  на 2021 год</t>
  </si>
  <si>
    <t>Муниципальная программа «Развитие культуры в Филипповском сельсовете Октябрьского района Курской области»</t>
  </si>
  <si>
    <t>Подпрограмма «Развитие мер социальной поддержки муниципальной программы  «Социальная  поддержка граждан в Филипповском  сельсовете  Октябрьского  района Курской области»</t>
  </si>
  <si>
    <t>Обеспечение деятельности главы муниципального образования</t>
  </si>
  <si>
    <t>Реализация обеспечения государственных функций, связанных с общегосударственным управлением</t>
  </si>
  <si>
    <t>Реализация мер по внесению в государственный кадастр недвижимости сведений о границах муниципальных образований и границах населённых пунктов</t>
  </si>
  <si>
    <t>77 2 00 S3600</t>
  </si>
  <si>
    <t>Мероприятия по внесению в государственный кадастр недвижимости сведений о границах муниципальных образований и границах населенных пунктов</t>
  </si>
  <si>
    <t>77 2 00 13600</t>
  </si>
</sst>
</file>

<file path=xl/styles.xml><?xml version="1.0" encoding="utf-8"?>
<styleSheet xmlns="http://schemas.openxmlformats.org/spreadsheetml/2006/main">
  <numFmts count="2">
    <numFmt numFmtId="164" formatCode="###\ ###\ ###\ ###\ ##0.00"/>
    <numFmt numFmtId="165" formatCode="###\ ###\ ###\ ###\ ##0.00"/>
  </numFmts>
  <fonts count="32">
    <font>
      <sz val="11"/>
      <color indexed="64"/>
      <name val="Calibri"/>
    </font>
    <font>
      <sz val="8"/>
      <color indexed="64"/>
      <name val="Calibri"/>
    </font>
    <font>
      <sz val="12"/>
      <color indexed="64"/>
      <name val="Times New Roman"/>
    </font>
    <font>
      <sz val="11"/>
      <color indexed="64"/>
      <name val="Times New Roman"/>
    </font>
    <font>
      <sz val="14"/>
      <color indexed="64"/>
      <name val="Times New Roman"/>
    </font>
    <font>
      <b/>
      <sz val="14"/>
      <color indexed="64"/>
      <name val="Times New Roman"/>
    </font>
    <font>
      <b/>
      <sz val="12"/>
      <color indexed="64"/>
      <name val="Times New Roman"/>
    </font>
    <font>
      <b/>
      <sz val="10.5"/>
      <color indexed="64"/>
      <name val="Times New Roman"/>
    </font>
    <font>
      <sz val="10.5"/>
      <color indexed="64"/>
      <name val="Times New Roman"/>
    </font>
    <font>
      <sz val="12"/>
      <color indexed="64"/>
      <name val="Calibri"/>
    </font>
    <font>
      <sz val="14"/>
      <color indexed="64"/>
      <name val="Calibri"/>
    </font>
    <font>
      <b/>
      <sz val="12"/>
      <name val="Times New Roman"/>
    </font>
    <font>
      <b/>
      <sz val="11"/>
      <color indexed="64"/>
      <name val="Times New Roman"/>
    </font>
    <font>
      <sz val="12"/>
      <name val="Times New Roman"/>
    </font>
    <font>
      <sz val="11"/>
      <name val="Times New Roman"/>
    </font>
    <font>
      <b/>
      <sz val="12"/>
      <color indexed="64"/>
      <name val="Calibri"/>
    </font>
    <font>
      <b/>
      <sz val="11"/>
      <name val="Times New Roman"/>
    </font>
    <font>
      <sz val="12"/>
      <color indexed="2"/>
      <name val="Calibri"/>
    </font>
    <font>
      <b/>
      <sz val="11"/>
      <color indexed="64"/>
      <name val="Calibri"/>
    </font>
    <font>
      <b/>
      <sz val="10"/>
      <name val="Times New Roman"/>
    </font>
    <font>
      <sz val="11.5"/>
      <name val="Times New Roman"/>
    </font>
    <font>
      <sz val="9"/>
      <color indexed="64"/>
      <name val="Calibri"/>
    </font>
    <font>
      <sz val="9"/>
      <color indexed="64"/>
      <name val="Times New Roman"/>
    </font>
    <font>
      <b/>
      <sz val="9"/>
      <color indexed="64"/>
      <name val="Times New Roman"/>
    </font>
    <font>
      <b/>
      <sz val="9"/>
      <name val="Times New Roman"/>
    </font>
    <font>
      <sz val="9"/>
      <name val="Times New Roman"/>
    </font>
    <font>
      <b/>
      <sz val="9"/>
      <color indexed="64"/>
      <name val="Calibri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2" fontId="6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distributed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/>
    <xf numFmtId="0" fontId="8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/>
    <xf numFmtId="0" fontId="8" fillId="0" borderId="2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165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9" fillId="0" borderId="0" xfId="0" applyFont="1"/>
    <xf numFmtId="0" fontId="0" fillId="0" borderId="0" xfId="0"/>
    <xf numFmtId="0" fontId="10" fillId="0" borderId="0" xfId="0" applyFont="1"/>
    <xf numFmtId="0" fontId="6" fillId="0" borderId="1" xfId="0" applyFont="1" applyBorder="1" applyAlignment="1">
      <alignment horizontal="justify" vertical="top"/>
    </xf>
    <xf numFmtId="49" fontId="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9" fillId="0" borderId="0" xfId="0" applyNumberFormat="1" applyFont="1"/>
    <xf numFmtId="49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/>
    </xf>
    <xf numFmtId="2" fontId="1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/>
    </xf>
    <xf numFmtId="0" fontId="15" fillId="0" borderId="0" xfId="0" applyFont="1"/>
    <xf numFmtId="0" fontId="16" fillId="2" borderId="1" xfId="0" applyFont="1" applyFill="1" applyBorder="1" applyAlignment="1">
      <alignment horizontal="left" wrapText="1"/>
    </xf>
    <xf numFmtId="0" fontId="17" fillId="0" borderId="0" xfId="0" applyFont="1"/>
    <xf numFmtId="0" fontId="16" fillId="0" borderId="1" xfId="0" applyFont="1" applyBorder="1" applyAlignment="1">
      <alignment horizontal="justify" vertical="top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49" fontId="13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9" fillId="0" borderId="1" xfId="0" applyFont="1" applyBorder="1"/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5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distributed" wrapText="1"/>
    </xf>
    <xf numFmtId="0" fontId="12" fillId="0" borderId="1" xfId="0" applyFont="1" applyBorder="1" applyAlignment="1">
      <alignment horizontal="justify" vertical="distributed" wrapText="1"/>
    </xf>
    <xf numFmtId="49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distributed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0" fontId="14" fillId="0" borderId="1" xfId="0" applyFont="1" applyBorder="1" applyAlignment="1">
      <alignment horizontal="justify" vertical="distributed" wrapText="1"/>
    </xf>
    <xf numFmtId="0" fontId="19" fillId="0" borderId="1" xfId="0" applyFont="1" applyBorder="1" applyAlignment="1">
      <alignment horizontal="justify" vertical="distributed" wrapText="1"/>
    </xf>
    <xf numFmtId="0" fontId="16" fillId="0" borderId="1" xfId="0" applyFont="1" applyBorder="1" applyAlignment="1">
      <alignment horizontal="justify" vertical="distributed" wrapText="1"/>
    </xf>
    <xf numFmtId="0" fontId="20" fillId="0" borderId="1" xfId="0" applyFont="1" applyBorder="1" applyAlignment="1">
      <alignment horizontal="justify" vertical="distributed" wrapText="1"/>
    </xf>
    <xf numFmtId="49" fontId="3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top"/>
    </xf>
    <xf numFmtId="0" fontId="21" fillId="0" borderId="0" xfId="0" applyFont="1" applyAlignment="1">
      <alignment vertical="top"/>
    </xf>
    <xf numFmtId="0" fontId="21" fillId="0" borderId="0" xfId="0" applyFont="1"/>
    <xf numFmtId="2" fontId="21" fillId="0" borderId="0" xfId="0" applyNumberFormat="1" applyFont="1"/>
    <xf numFmtId="0" fontId="22" fillId="0" borderId="0" xfId="0" applyFont="1" applyAlignment="1">
      <alignment vertical="center" wrapText="1"/>
    </xf>
    <xf numFmtId="2" fontId="22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justify" wrapText="1"/>
    </xf>
    <xf numFmtId="49" fontId="22" fillId="2" borderId="1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justify" wrapText="1"/>
    </xf>
    <xf numFmtId="0" fontId="24" fillId="2" borderId="1" xfId="0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justify" wrapText="1"/>
    </xf>
    <xf numFmtId="49" fontId="25" fillId="2" borderId="1" xfId="0" applyNumberFormat="1" applyFont="1" applyFill="1" applyBorder="1" applyAlignment="1">
      <alignment horizontal="center" vertical="center"/>
    </xf>
    <xf numFmtId="2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wrapText="1"/>
    </xf>
    <xf numFmtId="49" fontId="25" fillId="0" borderId="1" xfId="0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horizontal="justify" wrapText="1"/>
    </xf>
    <xf numFmtId="0" fontId="25" fillId="0" borderId="1" xfId="0" applyFont="1" applyBorder="1" applyAlignment="1">
      <alignment horizontal="justify" vertical="top" wrapText="1"/>
    </xf>
    <xf numFmtId="0" fontId="23" fillId="0" borderId="1" xfId="0" applyFont="1" applyBorder="1" applyAlignment="1">
      <alignment wrapText="1"/>
    </xf>
    <xf numFmtId="0" fontId="23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2" fontId="23" fillId="2" borderId="1" xfId="0" applyNumberFormat="1" applyFont="1" applyFill="1" applyBorder="1" applyAlignment="1">
      <alignment horizontal="center" vertical="top"/>
    </xf>
    <xf numFmtId="0" fontId="22" fillId="2" borderId="1" xfId="0" applyFont="1" applyFill="1" applyBorder="1" applyAlignment="1">
      <alignment vertical="top" wrapText="1"/>
    </xf>
    <xf numFmtId="2" fontId="22" fillId="2" borderId="1" xfId="0" applyNumberFormat="1" applyFont="1" applyFill="1" applyBorder="1" applyAlignment="1">
      <alignment horizontal="center" vertical="top"/>
    </xf>
    <xf numFmtId="0" fontId="22" fillId="0" borderId="1" xfId="0" applyFont="1" applyBorder="1" applyAlignment="1">
      <alignment wrapText="1"/>
    </xf>
    <xf numFmtId="0" fontId="24" fillId="0" borderId="1" xfId="0" applyFont="1" applyBorder="1" applyAlignment="1">
      <alignment horizontal="justify" vertical="top" wrapText="1"/>
    </xf>
    <xf numFmtId="0" fontId="23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justify" vertical="top" wrapText="1"/>
    </xf>
    <xf numFmtId="0" fontId="22" fillId="0" borderId="3" xfId="0" applyFont="1" applyBorder="1" applyAlignment="1">
      <alignment horizontal="justify" vertical="top"/>
    </xf>
    <xf numFmtId="0" fontId="26" fillId="0" borderId="0" xfId="0" applyFont="1"/>
    <xf numFmtId="0" fontId="23" fillId="0" borderId="1" xfId="0" applyFont="1" applyBorder="1" applyAlignment="1">
      <alignment horizontal="justify" vertical="top" wrapText="1"/>
    </xf>
    <xf numFmtId="0" fontId="23" fillId="2" borderId="1" xfId="0" applyFont="1" applyFill="1" applyBorder="1" applyAlignment="1">
      <alignment horizontal="justify"/>
    </xf>
    <xf numFmtId="49" fontId="23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justify" wrapText="1"/>
    </xf>
    <xf numFmtId="0" fontId="23" fillId="0" borderId="1" xfId="0" applyFont="1" applyBorder="1" applyAlignment="1">
      <alignment horizontal="justify"/>
    </xf>
    <xf numFmtId="0" fontId="23" fillId="0" borderId="1" xfId="0" applyFont="1" applyBorder="1" applyAlignment="1">
      <alignment horizontal="justify" wrapText="1"/>
    </xf>
    <xf numFmtId="0" fontId="23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justify"/>
    </xf>
    <xf numFmtId="0" fontId="22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justify" vertical="top"/>
    </xf>
    <xf numFmtId="49" fontId="2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7" fillId="0" borderId="4" xfId="0" applyFont="1" applyFill="1" applyBorder="1" applyAlignment="1">
      <alignment horizontal="justify" vertical="top" wrapText="1"/>
    </xf>
    <xf numFmtId="49" fontId="28" fillId="0" borderId="4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2" fontId="28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justify" vertical="top" wrapText="1"/>
    </xf>
    <xf numFmtId="0" fontId="31" fillId="0" borderId="4" xfId="0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2" fontId="30" fillId="0" borderId="4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24"/>
  <sheetViews>
    <sheetView topLeftCell="A5" zoomScale="77" workbookViewId="0">
      <selection activeCell="D24" sqref="D24"/>
    </sheetView>
  </sheetViews>
  <sheetFormatPr defaultRowHeight="15.75"/>
  <cols>
    <col min="1" max="1" width="4.7109375" style="1" bestFit="1" customWidth="1"/>
    <col min="2" max="2" width="27.85546875" style="1" bestFit="1" customWidth="1"/>
    <col min="3" max="3" width="57.28515625" style="1" bestFit="1" customWidth="1"/>
    <col min="4" max="4" width="23.42578125" style="1" bestFit="1" customWidth="1"/>
    <col min="5" max="257" width="9.140625" style="1" bestFit="1" customWidth="1"/>
    <col min="258" max="1025" width="9.140625" bestFit="1" customWidth="1"/>
  </cols>
  <sheetData>
    <row r="1" spans="2:8" ht="15" customHeight="1">
      <c r="C1" s="157" t="s">
        <v>0</v>
      </c>
      <c r="D1" s="157"/>
      <c r="E1" s="2"/>
      <c r="F1" s="2"/>
      <c r="G1" s="2"/>
      <c r="H1" s="2"/>
    </row>
    <row r="2" spans="2:8">
      <c r="C2" s="157" t="s">
        <v>1</v>
      </c>
      <c r="D2" s="157"/>
      <c r="E2" s="2"/>
      <c r="F2" s="2"/>
      <c r="G2" s="2"/>
      <c r="H2" s="2"/>
    </row>
    <row r="3" spans="2:8">
      <c r="C3" s="157" t="s">
        <v>2</v>
      </c>
      <c r="D3" s="157"/>
      <c r="E3" s="2"/>
      <c r="F3" s="2"/>
      <c r="G3" s="2"/>
      <c r="H3" s="2"/>
    </row>
    <row r="4" spans="2:8">
      <c r="C4" s="157" t="s">
        <v>3</v>
      </c>
      <c r="D4" s="157"/>
      <c r="E4" s="2"/>
      <c r="F4" s="2"/>
      <c r="G4" s="2"/>
      <c r="H4" s="2"/>
    </row>
    <row r="5" spans="2:8">
      <c r="C5" s="157" t="s">
        <v>4</v>
      </c>
      <c r="D5" s="157"/>
      <c r="E5" s="2"/>
      <c r="F5" s="2"/>
      <c r="G5" s="2"/>
      <c r="H5" s="2"/>
    </row>
    <row r="6" spans="2:8" ht="15.75" customHeight="1">
      <c r="C6" s="157" t="s">
        <v>5</v>
      </c>
      <c r="D6" s="157"/>
      <c r="E6" s="2"/>
      <c r="F6" s="2"/>
      <c r="G6" s="2"/>
      <c r="H6" s="2"/>
    </row>
    <row r="7" spans="2:8">
      <c r="C7" s="158" t="s">
        <v>6</v>
      </c>
      <c r="D7" s="158"/>
      <c r="E7" s="2"/>
      <c r="F7" s="2"/>
      <c r="G7" s="2"/>
      <c r="H7" s="2"/>
    </row>
    <row r="8" spans="2:8" ht="15.75" customHeight="1">
      <c r="C8" s="159"/>
      <c r="D8" s="159"/>
      <c r="E8" s="2"/>
      <c r="F8" s="2"/>
      <c r="G8" s="2"/>
      <c r="H8" s="2"/>
    </row>
    <row r="9" spans="2:8" ht="15.75" customHeight="1">
      <c r="C9" s="159"/>
      <c r="D9" s="159"/>
    </row>
    <row r="10" spans="2:8" ht="26.25" customHeight="1">
      <c r="B10" s="5"/>
      <c r="C10" s="6" t="s">
        <v>7</v>
      </c>
      <c r="D10" s="5"/>
    </row>
    <row r="11" spans="2:8" ht="18.75">
      <c r="B11" s="160" t="s">
        <v>8</v>
      </c>
      <c r="C11" s="160"/>
      <c r="D11" s="160"/>
    </row>
    <row r="12" spans="2:8">
      <c r="C12" s="7"/>
    </row>
    <row r="13" spans="2:8">
      <c r="D13" s="8" t="s">
        <v>9</v>
      </c>
    </row>
    <row r="14" spans="2:8" ht="51" customHeight="1">
      <c r="B14" s="9" t="s">
        <v>10</v>
      </c>
      <c r="C14" s="9" t="s">
        <v>11</v>
      </c>
      <c r="D14" s="10" t="s">
        <v>12</v>
      </c>
    </row>
    <row r="15" spans="2:8" ht="31.5">
      <c r="B15" s="11" t="s">
        <v>13</v>
      </c>
      <c r="C15" s="12" t="s">
        <v>14</v>
      </c>
      <c r="D15" s="13">
        <f>SUM(D16+D20)</f>
        <v>5537.9900000002235</v>
      </c>
    </row>
    <row r="16" spans="2:8">
      <c r="B16" s="14" t="s">
        <v>15</v>
      </c>
      <c r="C16" s="15" t="s">
        <v>16</v>
      </c>
      <c r="D16" s="16">
        <v>-2381018</v>
      </c>
    </row>
    <row r="17" spans="2:4">
      <c r="B17" s="14" t="s">
        <v>17</v>
      </c>
      <c r="C17" s="15" t="s">
        <v>18</v>
      </c>
      <c r="D17" s="16">
        <f>D16</f>
        <v>-2381018</v>
      </c>
    </row>
    <row r="18" spans="2:4" ht="31.5">
      <c r="B18" s="14" t="s">
        <v>19</v>
      </c>
      <c r="C18" s="15" t="s">
        <v>20</v>
      </c>
      <c r="D18" s="16">
        <f>D16</f>
        <v>-2381018</v>
      </c>
    </row>
    <row r="19" spans="2:4" ht="31.5">
      <c r="B19" s="14" t="s">
        <v>21</v>
      </c>
      <c r="C19" s="15" t="s">
        <v>22</v>
      </c>
      <c r="D19" s="16">
        <f>D18</f>
        <v>-2381018</v>
      </c>
    </row>
    <row r="20" spans="2:4">
      <c r="B20" s="14" t="s">
        <v>23</v>
      </c>
      <c r="C20" s="15" t="s">
        <v>24</v>
      </c>
      <c r="D20" s="16">
        <v>2386555.9900000002</v>
      </c>
    </row>
    <row r="21" spans="2:4">
      <c r="B21" s="14" t="s">
        <v>25</v>
      </c>
      <c r="C21" s="15" t="s">
        <v>26</v>
      </c>
      <c r="D21" s="16">
        <f>D20</f>
        <v>2386555.9900000002</v>
      </c>
    </row>
    <row r="22" spans="2:4" ht="31.5">
      <c r="B22" s="14" t="s">
        <v>27</v>
      </c>
      <c r="C22" s="15" t="s">
        <v>28</v>
      </c>
      <c r="D22" s="16">
        <f>D21</f>
        <v>2386555.9900000002</v>
      </c>
    </row>
    <row r="23" spans="2:4" ht="31.5">
      <c r="B23" s="14" t="s">
        <v>29</v>
      </c>
      <c r="C23" s="15" t="s">
        <v>30</v>
      </c>
      <c r="D23" s="16">
        <f>D22</f>
        <v>2386555.9900000002</v>
      </c>
    </row>
    <row r="24" spans="2:4" ht="31.5">
      <c r="B24" s="17"/>
      <c r="C24" s="12" t="s">
        <v>31</v>
      </c>
      <c r="D24" s="18">
        <v>0</v>
      </c>
    </row>
  </sheetData>
  <mergeCells count="10">
    <mergeCell ref="C6:D6"/>
    <mergeCell ref="C7:D7"/>
    <mergeCell ref="C8:D8"/>
    <mergeCell ref="C9:D9"/>
    <mergeCell ref="B11:D11"/>
    <mergeCell ref="C1:D1"/>
    <mergeCell ref="C2:D2"/>
    <mergeCell ref="C3:D3"/>
    <mergeCell ref="C4:D4"/>
    <mergeCell ref="C5:D5"/>
  </mergeCells>
  <printOptions gridLines="1"/>
  <pageMargins left="0.78750000000000009" right="0.19652777777777802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44"/>
  <sheetViews>
    <sheetView topLeftCell="A32" zoomScale="79" workbookViewId="0">
      <selection activeCell="K42" sqref="K42"/>
    </sheetView>
  </sheetViews>
  <sheetFormatPr defaultRowHeight="15.75"/>
  <cols>
    <col min="1" max="1" width="25.140625" style="1" bestFit="1" customWidth="1"/>
    <col min="2" max="2" width="69.7109375" style="1" bestFit="1" customWidth="1"/>
    <col min="3" max="3" width="15.28515625" style="1" bestFit="1" customWidth="1"/>
    <col min="4" max="4" width="8.7109375" style="1" hidden="1" bestFit="1" customWidth="1"/>
    <col min="5" max="5" width="9.140625" style="1" hidden="1" bestFit="1" customWidth="1"/>
    <col min="6" max="6" width="1.42578125" style="1" bestFit="1" customWidth="1"/>
    <col min="7" max="7" width="0.140625" style="1" hidden="1" bestFit="1" customWidth="1"/>
    <col min="8" max="8" width="9.140625" style="1" bestFit="1" customWidth="1"/>
    <col min="9" max="9" width="0.5703125" style="1" bestFit="1" customWidth="1"/>
    <col min="10" max="257" width="9.140625" style="1" bestFit="1" customWidth="1"/>
    <col min="258" max="1025" width="9.140625" bestFit="1" customWidth="1"/>
  </cols>
  <sheetData>
    <row r="1" spans="1:3">
      <c r="B1" s="157" t="s">
        <v>32</v>
      </c>
      <c r="C1" s="157"/>
    </row>
    <row r="2" spans="1:3">
      <c r="B2" s="157" t="s">
        <v>1</v>
      </c>
      <c r="C2" s="157"/>
    </row>
    <row r="3" spans="1:3">
      <c r="B3" s="157" t="s">
        <v>33</v>
      </c>
      <c r="C3" s="157"/>
    </row>
    <row r="4" spans="1:3">
      <c r="B4" s="157" t="s">
        <v>3</v>
      </c>
      <c r="C4" s="157"/>
    </row>
    <row r="5" spans="1:3" ht="15" customHeight="1">
      <c r="B5" s="157" t="s">
        <v>34</v>
      </c>
      <c r="C5" s="157"/>
    </row>
    <row r="6" spans="1:3" ht="20.85" customHeight="1">
      <c r="B6" s="158" t="s">
        <v>35</v>
      </c>
      <c r="C6" s="158"/>
    </row>
    <row r="7" spans="1:3" ht="15" customHeight="1">
      <c r="B7" s="161" t="s">
        <v>36</v>
      </c>
      <c r="C7" s="161"/>
    </row>
    <row r="8" spans="1:3" ht="48.4" customHeight="1">
      <c r="A8" s="162" t="s">
        <v>37</v>
      </c>
      <c r="B8" s="162"/>
      <c r="C8" s="162"/>
    </row>
    <row r="9" spans="1:3" ht="18.75">
      <c r="A9" s="160" t="s">
        <v>38</v>
      </c>
      <c r="B9" s="160"/>
      <c r="C9" s="160"/>
    </row>
    <row r="10" spans="1:3" ht="13.5" customHeight="1">
      <c r="C10" s="19" t="s">
        <v>9</v>
      </c>
    </row>
    <row r="11" spans="1:3" ht="48" customHeight="1">
      <c r="A11" s="20" t="s">
        <v>39</v>
      </c>
      <c r="B11" s="10" t="s">
        <v>40</v>
      </c>
      <c r="C11" s="20" t="s">
        <v>41</v>
      </c>
    </row>
    <row r="12" spans="1:3" ht="20.25" customHeight="1">
      <c r="A12" s="21" t="s">
        <v>42</v>
      </c>
      <c r="B12" s="22" t="s">
        <v>43</v>
      </c>
      <c r="C12" s="23">
        <f>C13+C17+C19</f>
        <v>257444</v>
      </c>
    </row>
    <row r="13" spans="1:3" ht="17.25" customHeight="1">
      <c r="A13" s="21" t="s">
        <v>44</v>
      </c>
      <c r="B13" s="22" t="s">
        <v>45</v>
      </c>
      <c r="C13" s="24">
        <f>C14</f>
        <v>18935</v>
      </c>
    </row>
    <row r="14" spans="1:3" ht="16.5" customHeight="1">
      <c r="A14" s="25" t="s">
        <v>46</v>
      </c>
      <c r="B14" s="22" t="s">
        <v>47</v>
      </c>
      <c r="C14" s="26">
        <f>C15+C16</f>
        <v>18935</v>
      </c>
    </row>
    <row r="15" spans="1:3" ht="54.75" customHeight="1">
      <c r="A15" s="27" t="s">
        <v>48</v>
      </c>
      <c r="B15" s="28" t="s">
        <v>49</v>
      </c>
      <c r="C15" s="29">
        <v>18776</v>
      </c>
    </row>
    <row r="16" spans="1:3" ht="84.75" customHeight="1">
      <c r="A16" s="27" t="s">
        <v>50</v>
      </c>
      <c r="B16" s="28" t="s">
        <v>51</v>
      </c>
      <c r="C16" s="29">
        <v>159</v>
      </c>
    </row>
    <row r="17" spans="1:3" s="30" customFormat="1" ht="21.75" customHeight="1">
      <c r="A17" s="31" t="s">
        <v>52</v>
      </c>
      <c r="B17" s="22" t="s">
        <v>53</v>
      </c>
      <c r="C17" s="32">
        <f>C18</f>
        <v>3</v>
      </c>
    </row>
    <row r="18" spans="1:3" ht="23.25" customHeight="1">
      <c r="A18" s="33" t="s">
        <v>54</v>
      </c>
      <c r="B18" s="28" t="s">
        <v>55</v>
      </c>
      <c r="C18" s="29">
        <v>3</v>
      </c>
    </row>
    <row r="19" spans="1:3" ht="15.75" customHeight="1">
      <c r="A19" s="34" t="s">
        <v>56</v>
      </c>
      <c r="B19" s="35" t="s">
        <v>57</v>
      </c>
      <c r="C19" s="24">
        <f>C20+C22</f>
        <v>238506</v>
      </c>
    </row>
    <row r="20" spans="1:3" ht="15.75" customHeight="1">
      <c r="A20" s="34" t="s">
        <v>58</v>
      </c>
      <c r="B20" s="36" t="s">
        <v>59</v>
      </c>
      <c r="C20" s="24">
        <f>C21</f>
        <v>4327</v>
      </c>
    </row>
    <row r="21" spans="1:3" ht="28.5" customHeight="1">
      <c r="A21" s="34" t="s">
        <v>60</v>
      </c>
      <c r="B21" s="36" t="s">
        <v>61</v>
      </c>
      <c r="C21" s="29">
        <v>4327</v>
      </c>
    </row>
    <row r="22" spans="1:3" ht="15.75" customHeight="1">
      <c r="A22" s="34" t="s">
        <v>62</v>
      </c>
      <c r="B22" s="36" t="s">
        <v>63</v>
      </c>
      <c r="C22" s="24">
        <f>C23+C25</f>
        <v>234179</v>
      </c>
    </row>
    <row r="23" spans="1:3">
      <c r="A23" s="37" t="s">
        <v>64</v>
      </c>
      <c r="B23" s="38" t="s">
        <v>65</v>
      </c>
      <c r="C23" s="26">
        <f>C24</f>
        <v>90159</v>
      </c>
    </row>
    <row r="24" spans="1:3" ht="27" customHeight="1">
      <c r="A24" s="37" t="s">
        <v>66</v>
      </c>
      <c r="B24" s="36" t="s">
        <v>67</v>
      </c>
      <c r="C24" s="26">
        <v>90159</v>
      </c>
    </row>
    <row r="25" spans="1:3">
      <c r="A25" s="37" t="s">
        <v>68</v>
      </c>
      <c r="B25" s="38" t="s">
        <v>69</v>
      </c>
      <c r="C25" s="29">
        <f>C26</f>
        <v>144020</v>
      </c>
    </row>
    <row r="26" spans="1:3" ht="26.25" customHeight="1">
      <c r="A26" s="37" t="s">
        <v>70</v>
      </c>
      <c r="B26" s="36" t="s">
        <v>71</v>
      </c>
      <c r="C26" s="26">
        <v>144020</v>
      </c>
    </row>
    <row r="27" spans="1:3" ht="20.25" customHeight="1">
      <c r="A27" s="39" t="s">
        <v>72</v>
      </c>
      <c r="B27" s="40" t="s">
        <v>73</v>
      </c>
      <c r="C27" s="24">
        <f>C29+C34+C39+C42</f>
        <v>2123574</v>
      </c>
    </row>
    <row r="28" spans="1:3" ht="29.25" customHeight="1">
      <c r="A28" s="39" t="s">
        <v>74</v>
      </c>
      <c r="B28" s="22" t="s">
        <v>75</v>
      </c>
      <c r="C28" s="26">
        <f>C29+C34+C39</f>
        <v>1697002</v>
      </c>
    </row>
    <row r="29" spans="1:3" ht="27.75" customHeight="1">
      <c r="A29" s="39" t="s">
        <v>76</v>
      </c>
      <c r="B29" s="22" t="s">
        <v>77</v>
      </c>
      <c r="C29" s="24">
        <f>C30+C32</f>
        <v>1320803</v>
      </c>
    </row>
    <row r="30" spans="1:3" ht="17.25" customHeight="1">
      <c r="A30" s="39" t="s">
        <v>78</v>
      </c>
      <c r="B30" s="22" t="s">
        <v>79</v>
      </c>
      <c r="C30" s="24">
        <f>C31</f>
        <v>134758</v>
      </c>
    </row>
    <row r="31" spans="1:3" ht="27" customHeight="1">
      <c r="A31" s="41" t="s">
        <v>80</v>
      </c>
      <c r="B31" s="42" t="s">
        <v>81</v>
      </c>
      <c r="C31" s="29">
        <v>134758</v>
      </c>
    </row>
    <row r="32" spans="1:3" ht="29.25" customHeight="1">
      <c r="A32" s="37" t="s">
        <v>82</v>
      </c>
      <c r="B32" s="35" t="s">
        <v>83</v>
      </c>
      <c r="C32" s="32">
        <f>C33</f>
        <v>1186045</v>
      </c>
    </row>
    <row r="33" spans="1:3" ht="29.25" customHeight="1">
      <c r="A33" s="37" t="s">
        <v>84</v>
      </c>
      <c r="B33" s="36" t="s">
        <v>85</v>
      </c>
      <c r="C33" s="29">
        <v>1186045</v>
      </c>
    </row>
    <row r="34" spans="1:3" ht="30" customHeight="1">
      <c r="A34" s="43" t="s">
        <v>86</v>
      </c>
      <c r="B34" s="44" t="s">
        <v>87</v>
      </c>
      <c r="C34" s="45">
        <f>C35+C37</f>
        <v>286932</v>
      </c>
    </row>
    <row r="35" spans="1:3" ht="26.25" customHeight="1">
      <c r="A35" s="46" t="s">
        <v>88</v>
      </c>
      <c r="B35" s="39" t="s">
        <v>89</v>
      </c>
      <c r="C35" s="26">
        <v>86932</v>
      </c>
    </row>
    <row r="36" spans="1:3" ht="26.25" customHeight="1">
      <c r="A36" s="46" t="s">
        <v>90</v>
      </c>
      <c r="B36" s="39" t="s">
        <v>91</v>
      </c>
      <c r="C36" s="26">
        <v>86932</v>
      </c>
    </row>
    <row r="37" spans="1:3" ht="51.75" customHeight="1">
      <c r="A37" s="46" t="s">
        <v>92</v>
      </c>
      <c r="B37" s="39" t="s">
        <v>93</v>
      </c>
      <c r="C37" s="26">
        <v>200000</v>
      </c>
    </row>
    <row r="38" spans="1:3" ht="51" customHeight="1">
      <c r="A38" s="46" t="s">
        <v>94</v>
      </c>
      <c r="B38" s="39" t="s">
        <v>93</v>
      </c>
      <c r="C38" s="26">
        <v>200000</v>
      </c>
    </row>
    <row r="39" spans="1:3" ht="27" customHeight="1">
      <c r="A39" s="39" t="s">
        <v>95</v>
      </c>
      <c r="B39" s="22" t="s">
        <v>96</v>
      </c>
      <c r="C39" s="24">
        <f>C40</f>
        <v>89267</v>
      </c>
    </row>
    <row r="40" spans="1:3" ht="26.25" customHeight="1">
      <c r="A40" s="34" t="s">
        <v>97</v>
      </c>
      <c r="B40" s="36" t="s">
        <v>98</v>
      </c>
      <c r="C40" s="26">
        <v>89267</v>
      </c>
    </row>
    <row r="41" spans="1:3" ht="28.5" customHeight="1">
      <c r="A41" s="34" t="s">
        <v>99</v>
      </c>
      <c r="B41" s="36" t="s">
        <v>100</v>
      </c>
      <c r="C41" s="29">
        <v>89267</v>
      </c>
    </row>
    <row r="42" spans="1:3" ht="28.5" customHeight="1">
      <c r="A42" s="47" t="s">
        <v>101</v>
      </c>
      <c r="B42" s="48" t="s">
        <v>102</v>
      </c>
      <c r="C42" s="32">
        <f>C43</f>
        <v>426572</v>
      </c>
    </row>
    <row r="43" spans="1:3" ht="70.5" customHeight="1">
      <c r="A43" s="46" t="s">
        <v>103</v>
      </c>
      <c r="B43" s="39" t="s">
        <v>104</v>
      </c>
      <c r="C43" s="49">
        <v>426572</v>
      </c>
    </row>
    <row r="44" spans="1:3">
      <c r="A44" s="50"/>
      <c r="B44" s="22" t="s">
        <v>105</v>
      </c>
      <c r="C44" s="32">
        <f>C27+C12</f>
        <v>2381018</v>
      </c>
    </row>
  </sheetData>
  <mergeCells count="9">
    <mergeCell ref="B6:C6"/>
    <mergeCell ref="B7:C7"/>
    <mergeCell ref="A8:C8"/>
    <mergeCell ref="A9:C9"/>
    <mergeCell ref="B1:C1"/>
    <mergeCell ref="B2:C2"/>
    <mergeCell ref="B3:C3"/>
    <mergeCell ref="B4:C4"/>
    <mergeCell ref="B5:C5"/>
  </mergeCells>
  <printOptions gridLines="1"/>
  <pageMargins left="0.62986111111111098" right="0.51180555555555496" top="0.55138888888888904" bottom="0.55138888888888904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106"/>
  <sheetViews>
    <sheetView topLeftCell="A38" workbookViewId="0">
      <selection activeCell="B14" sqref="B14"/>
    </sheetView>
  </sheetViews>
  <sheetFormatPr defaultRowHeight="15.75"/>
  <cols>
    <col min="1" max="1" width="1" style="51" bestFit="1" customWidth="1"/>
    <col min="2" max="2" width="86" style="51" bestFit="1" customWidth="1"/>
    <col min="3" max="3" width="5.140625" style="51" bestFit="1" customWidth="1"/>
    <col min="4" max="4" width="4.85546875" style="51" bestFit="1" customWidth="1"/>
    <col min="5" max="5" width="16.140625" style="51" bestFit="1" customWidth="1"/>
    <col min="6" max="6" width="7.42578125" style="51" bestFit="1" customWidth="1"/>
    <col min="7" max="7" width="16" style="51" bestFit="1" customWidth="1"/>
    <col min="8" max="8" width="10.7109375" style="51" bestFit="1" customWidth="1"/>
    <col min="9" max="257" width="9.140625" style="51" bestFit="1" customWidth="1"/>
    <col min="258" max="1025" width="9.140625" bestFit="1" customWidth="1"/>
  </cols>
  <sheetData>
    <row r="1" spans="2:8" ht="15" customHeight="1">
      <c r="F1" s="158" t="s">
        <v>106</v>
      </c>
      <c r="G1" s="158"/>
      <c r="H1" s="2"/>
    </row>
    <row r="2" spans="2:8">
      <c r="B2" s="157" t="s">
        <v>1</v>
      </c>
      <c r="C2" s="157"/>
      <c r="D2" s="157"/>
      <c r="E2" s="157"/>
      <c r="F2" s="157"/>
      <c r="G2" s="157"/>
      <c r="H2" s="2"/>
    </row>
    <row r="3" spans="2:8">
      <c r="B3" s="157" t="s">
        <v>107</v>
      </c>
      <c r="C3" s="157"/>
      <c r="D3" s="157"/>
      <c r="E3" s="157"/>
      <c r="F3" s="157"/>
      <c r="G3" s="157"/>
      <c r="H3" s="2"/>
    </row>
    <row r="4" spans="2:8">
      <c r="B4" s="157" t="s">
        <v>3</v>
      </c>
      <c r="C4" s="157"/>
      <c r="D4" s="157"/>
      <c r="E4" s="157"/>
      <c r="F4" s="157"/>
      <c r="G4" s="157"/>
      <c r="H4" s="2"/>
    </row>
    <row r="5" spans="2:8">
      <c r="B5" s="157" t="s">
        <v>4</v>
      </c>
      <c r="C5" s="157"/>
      <c r="D5" s="157"/>
      <c r="E5" s="157"/>
      <c r="F5" s="157"/>
      <c r="G5" s="157"/>
      <c r="H5" s="2"/>
    </row>
    <row r="6" spans="2:8" ht="3" hidden="1" customHeight="1">
      <c r="B6" s="157"/>
      <c r="C6" s="157"/>
      <c r="D6" s="157"/>
      <c r="E6" s="157"/>
      <c r="F6" s="157"/>
      <c r="G6" s="157"/>
      <c r="H6" s="2"/>
    </row>
    <row r="7" spans="2:8">
      <c r="B7" s="157" t="s">
        <v>108</v>
      </c>
      <c r="C7" s="157"/>
      <c r="D7" s="157"/>
      <c r="E7" s="157"/>
      <c r="F7" s="157"/>
      <c r="G7" s="157"/>
      <c r="H7" s="2"/>
    </row>
    <row r="8" spans="2:8" ht="15.75" customHeight="1">
      <c r="B8" s="159" t="s">
        <v>109</v>
      </c>
      <c r="C8" s="159"/>
      <c r="D8" s="159"/>
      <c r="E8" s="159"/>
      <c r="F8" s="159"/>
      <c r="G8" s="159"/>
      <c r="H8" s="2"/>
    </row>
    <row r="9" spans="2:8" ht="15.75" customHeight="1">
      <c r="B9" s="2"/>
      <c r="C9" s="159"/>
      <c r="D9" s="159"/>
      <c r="E9" s="159"/>
      <c r="F9" s="159"/>
      <c r="G9" s="159"/>
      <c r="H9" s="2"/>
    </row>
    <row r="10" spans="2:8" ht="15.75" customHeight="1">
      <c r="B10" s="2"/>
      <c r="C10" s="4"/>
      <c r="D10" s="52"/>
      <c r="E10" s="52"/>
      <c r="F10" s="52"/>
      <c r="G10" s="52"/>
      <c r="H10" s="2"/>
    </row>
    <row r="11" spans="2:8" ht="15.75" customHeight="1">
      <c r="B11" s="2"/>
      <c r="C11" s="4"/>
      <c r="D11" s="52"/>
      <c r="E11" s="52"/>
      <c r="F11" s="52"/>
      <c r="G11" s="52"/>
      <c r="H11" s="2"/>
    </row>
    <row r="12" spans="2:8" ht="18.75">
      <c r="B12" s="160" t="s">
        <v>110</v>
      </c>
      <c r="C12" s="160"/>
      <c r="D12" s="160"/>
      <c r="E12" s="160"/>
      <c r="F12" s="160"/>
      <c r="G12" s="160"/>
    </row>
    <row r="13" spans="2:8" ht="73.5" customHeight="1">
      <c r="B13" s="163" t="s">
        <v>111</v>
      </c>
      <c r="C13" s="163"/>
      <c r="D13" s="163"/>
      <c r="E13" s="163"/>
      <c r="F13" s="163"/>
      <c r="G13" s="163"/>
    </row>
    <row r="14" spans="2:8" ht="14.25" customHeight="1">
      <c r="B14" s="53"/>
      <c r="C14" s="6"/>
      <c r="D14" s="53"/>
      <c r="F14" s="53"/>
      <c r="G14" s="8" t="s">
        <v>9</v>
      </c>
    </row>
    <row r="15" spans="2:8" ht="32.25" customHeight="1">
      <c r="B15" s="10" t="s">
        <v>112</v>
      </c>
      <c r="C15" s="10" t="s">
        <v>113</v>
      </c>
      <c r="D15" s="10" t="s">
        <v>114</v>
      </c>
      <c r="E15" s="10" t="s">
        <v>115</v>
      </c>
      <c r="F15" s="10" t="s">
        <v>116</v>
      </c>
      <c r="G15" s="10" t="s">
        <v>12</v>
      </c>
    </row>
    <row r="16" spans="2:8">
      <c r="B16" s="54" t="s">
        <v>117</v>
      </c>
      <c r="C16" s="55"/>
      <c r="D16" s="55"/>
      <c r="E16" s="55"/>
      <c r="F16" s="55"/>
      <c r="G16" s="56">
        <f>G17+G49+G55+G62+G75+G82+G95+G100</f>
        <v>2386555.9900000002</v>
      </c>
      <c r="H16" s="57"/>
    </row>
    <row r="17" spans="2:7">
      <c r="B17" s="54" t="s">
        <v>118</v>
      </c>
      <c r="C17" s="58" t="s">
        <v>119</v>
      </c>
      <c r="D17" s="58"/>
      <c r="E17" s="58"/>
      <c r="F17" s="58"/>
      <c r="G17" s="56">
        <f>G18+G23+G35+G32</f>
        <v>1118356.26</v>
      </c>
    </row>
    <row r="18" spans="2:7" ht="28.5">
      <c r="B18" s="59" t="s">
        <v>120</v>
      </c>
      <c r="C18" s="58" t="s">
        <v>119</v>
      </c>
      <c r="D18" s="58" t="s">
        <v>121</v>
      </c>
      <c r="E18" s="58"/>
      <c r="F18" s="58"/>
      <c r="G18" s="56">
        <f>G22</f>
        <v>345910</v>
      </c>
    </row>
    <row r="19" spans="2:7" ht="15" customHeight="1">
      <c r="B19" s="60" t="s">
        <v>122</v>
      </c>
      <c r="C19" s="55" t="s">
        <v>119</v>
      </c>
      <c r="D19" s="55" t="s">
        <v>121</v>
      </c>
      <c r="E19" s="55" t="s">
        <v>123</v>
      </c>
      <c r="F19" s="55"/>
      <c r="G19" s="61">
        <f>G21</f>
        <v>345910</v>
      </c>
    </row>
    <row r="20" spans="2:7" ht="14.25" customHeight="1">
      <c r="B20" s="62" t="s">
        <v>124</v>
      </c>
      <c r="C20" s="55" t="s">
        <v>119</v>
      </c>
      <c r="D20" s="55" t="s">
        <v>121</v>
      </c>
      <c r="E20" s="55" t="s">
        <v>125</v>
      </c>
      <c r="F20" s="55"/>
      <c r="G20" s="61">
        <f t="shared" ref="G20:G21" si="0">G21</f>
        <v>345910</v>
      </c>
    </row>
    <row r="21" spans="2:7" ht="16.5" customHeight="1">
      <c r="B21" s="63" t="s">
        <v>126</v>
      </c>
      <c r="C21" s="55" t="s">
        <v>119</v>
      </c>
      <c r="D21" s="55" t="s">
        <v>121</v>
      </c>
      <c r="E21" s="55" t="s">
        <v>127</v>
      </c>
      <c r="F21" s="55"/>
      <c r="G21" s="61">
        <f t="shared" si="0"/>
        <v>345910</v>
      </c>
    </row>
    <row r="22" spans="2:7" ht="45" customHeight="1">
      <c r="B22" s="63" t="s">
        <v>128</v>
      </c>
      <c r="C22" s="55" t="s">
        <v>119</v>
      </c>
      <c r="D22" s="55" t="s">
        <v>121</v>
      </c>
      <c r="E22" s="55" t="s">
        <v>127</v>
      </c>
      <c r="F22" s="55" t="s">
        <v>129</v>
      </c>
      <c r="G22" s="61">
        <v>345910</v>
      </c>
    </row>
    <row r="23" spans="2:7" ht="42.75">
      <c r="B23" s="59" t="s">
        <v>130</v>
      </c>
      <c r="C23" s="58" t="s">
        <v>119</v>
      </c>
      <c r="D23" s="58" t="s">
        <v>131</v>
      </c>
      <c r="E23" s="58"/>
      <c r="F23" s="58"/>
      <c r="G23" s="56">
        <f>G24+G28</f>
        <v>545580.93000000005</v>
      </c>
    </row>
    <row r="24" spans="2:7" ht="16.5" customHeight="1">
      <c r="B24" s="62" t="s">
        <v>132</v>
      </c>
      <c r="C24" s="55" t="s">
        <v>119</v>
      </c>
      <c r="D24" s="55" t="s">
        <v>131</v>
      </c>
      <c r="E24" s="55" t="s">
        <v>133</v>
      </c>
      <c r="F24" s="55"/>
      <c r="G24" s="61">
        <f t="shared" ref="G24:G28" si="1">G25</f>
        <v>524440.93000000005</v>
      </c>
    </row>
    <row r="25" spans="2:7" ht="17.25" customHeight="1">
      <c r="B25" s="63" t="s">
        <v>134</v>
      </c>
      <c r="C25" s="55" t="s">
        <v>119</v>
      </c>
      <c r="D25" s="55" t="s">
        <v>131</v>
      </c>
      <c r="E25" s="55" t="s">
        <v>135</v>
      </c>
      <c r="F25" s="55"/>
      <c r="G25" s="61">
        <f t="shared" si="1"/>
        <v>524440.93000000005</v>
      </c>
    </row>
    <row r="26" spans="2:7" ht="15.75" customHeight="1">
      <c r="B26" s="63" t="s">
        <v>126</v>
      </c>
      <c r="C26" s="55" t="s">
        <v>119</v>
      </c>
      <c r="D26" s="55" t="s">
        <v>131</v>
      </c>
      <c r="E26" s="55" t="s">
        <v>136</v>
      </c>
      <c r="F26" s="55"/>
      <c r="G26" s="61">
        <f t="shared" si="1"/>
        <v>524440.93000000005</v>
      </c>
    </row>
    <row r="27" spans="2:7" ht="45" customHeight="1">
      <c r="B27" s="63" t="s">
        <v>128</v>
      </c>
      <c r="C27" s="55" t="s">
        <v>119</v>
      </c>
      <c r="D27" s="55" t="s">
        <v>131</v>
      </c>
      <c r="E27" s="55" t="s">
        <v>136</v>
      </c>
      <c r="F27" s="55" t="s">
        <v>129</v>
      </c>
      <c r="G27" s="61">
        <v>524440.93000000005</v>
      </c>
    </row>
    <row r="28" spans="2:7">
      <c r="B28" s="63" t="s">
        <v>137</v>
      </c>
      <c r="C28" s="58" t="s">
        <v>119</v>
      </c>
      <c r="D28" s="58" t="s">
        <v>131</v>
      </c>
      <c r="E28" s="58" t="s">
        <v>138</v>
      </c>
      <c r="F28" s="58"/>
      <c r="G28" s="56">
        <f t="shared" si="1"/>
        <v>21140</v>
      </c>
    </row>
    <row r="29" spans="2:7" ht="16.5" customHeight="1">
      <c r="B29" s="63" t="s">
        <v>137</v>
      </c>
      <c r="C29" s="55" t="s">
        <v>119</v>
      </c>
      <c r="D29" s="55" t="s">
        <v>131</v>
      </c>
      <c r="E29" s="55" t="s">
        <v>139</v>
      </c>
      <c r="F29" s="55"/>
      <c r="G29" s="61">
        <v>21140</v>
      </c>
    </row>
    <row r="30" spans="2:7" ht="31.5" customHeight="1">
      <c r="B30" s="63" t="s">
        <v>140</v>
      </c>
      <c r="C30" s="55" t="s">
        <v>119</v>
      </c>
      <c r="D30" s="55" t="s">
        <v>131</v>
      </c>
      <c r="E30" s="55" t="s">
        <v>141</v>
      </c>
      <c r="F30" s="55"/>
      <c r="G30" s="61">
        <v>21140</v>
      </c>
    </row>
    <row r="31" spans="2:7" ht="48" customHeight="1">
      <c r="B31" s="63" t="s">
        <v>128</v>
      </c>
      <c r="C31" s="55" t="s">
        <v>119</v>
      </c>
      <c r="D31" s="55" t="s">
        <v>131</v>
      </c>
      <c r="E31" s="55" t="s">
        <v>141</v>
      </c>
      <c r="F31" s="55" t="s">
        <v>129</v>
      </c>
      <c r="G31" s="61">
        <v>21140</v>
      </c>
    </row>
    <row r="32" spans="2:7">
      <c r="B32" s="59" t="s">
        <v>142</v>
      </c>
      <c r="C32" s="58" t="s">
        <v>119</v>
      </c>
      <c r="D32" s="58" t="s">
        <v>143</v>
      </c>
      <c r="E32" s="58" t="s">
        <v>138</v>
      </c>
      <c r="F32" s="58"/>
      <c r="G32" s="56">
        <v>30000</v>
      </c>
    </row>
    <row r="33" spans="2:8" ht="16.5" customHeight="1">
      <c r="B33" s="63" t="s">
        <v>144</v>
      </c>
      <c r="C33" s="55" t="s">
        <v>119</v>
      </c>
      <c r="D33" s="55" t="s">
        <v>143</v>
      </c>
      <c r="E33" s="55" t="s">
        <v>145</v>
      </c>
      <c r="F33" s="55"/>
      <c r="G33" s="61">
        <v>30000</v>
      </c>
    </row>
    <row r="34" spans="2:8" ht="20.25" customHeight="1">
      <c r="B34" s="63" t="s">
        <v>146</v>
      </c>
      <c r="C34" s="55" t="s">
        <v>119</v>
      </c>
      <c r="D34" s="55" t="s">
        <v>143</v>
      </c>
      <c r="E34" s="55" t="s">
        <v>145</v>
      </c>
      <c r="F34" s="55" t="s">
        <v>147</v>
      </c>
      <c r="G34" s="61">
        <v>30000</v>
      </c>
    </row>
    <row r="35" spans="2:8" ht="15" customHeight="1">
      <c r="B35" s="59" t="s">
        <v>148</v>
      </c>
      <c r="C35" s="58" t="s">
        <v>119</v>
      </c>
      <c r="D35" s="64">
        <v>13</v>
      </c>
      <c r="E35" s="65"/>
      <c r="F35" s="55"/>
      <c r="G35" s="56">
        <f>G36+G44+G41</f>
        <v>196865.33</v>
      </c>
    </row>
    <row r="36" spans="2:8" ht="31.5" customHeight="1">
      <c r="B36" s="66" t="s">
        <v>149</v>
      </c>
      <c r="C36" s="55" t="s">
        <v>119</v>
      </c>
      <c r="D36" s="9">
        <v>13</v>
      </c>
      <c r="E36" s="10" t="s">
        <v>150</v>
      </c>
      <c r="F36" s="55"/>
      <c r="G36" s="56">
        <v>3300</v>
      </c>
    </row>
    <row r="37" spans="2:8" ht="46.5" customHeight="1">
      <c r="B37" s="66" t="s">
        <v>151</v>
      </c>
      <c r="C37" s="55" t="s">
        <v>119</v>
      </c>
      <c r="D37" s="9">
        <v>13</v>
      </c>
      <c r="E37" s="10" t="s">
        <v>152</v>
      </c>
      <c r="F37" s="55"/>
      <c r="G37" s="61">
        <v>3300</v>
      </c>
    </row>
    <row r="38" spans="2:8" ht="30.75" customHeight="1">
      <c r="B38" s="63" t="s">
        <v>153</v>
      </c>
      <c r="C38" s="55" t="s">
        <v>119</v>
      </c>
      <c r="D38" s="9">
        <v>13</v>
      </c>
      <c r="E38" s="10" t="s">
        <v>154</v>
      </c>
      <c r="F38" s="55"/>
      <c r="G38" s="61">
        <v>3300</v>
      </c>
    </row>
    <row r="39" spans="2:8" ht="17.25" customHeight="1">
      <c r="B39" s="60" t="s">
        <v>155</v>
      </c>
      <c r="C39" s="55" t="s">
        <v>119</v>
      </c>
      <c r="D39" s="9">
        <v>13</v>
      </c>
      <c r="E39" s="10" t="s">
        <v>156</v>
      </c>
      <c r="F39" s="55"/>
      <c r="G39" s="61">
        <v>3300</v>
      </c>
    </row>
    <row r="40" spans="2:8" ht="14.25" customHeight="1">
      <c r="B40" s="63" t="s">
        <v>157</v>
      </c>
      <c r="C40" s="55" t="s">
        <v>119</v>
      </c>
      <c r="D40" s="9">
        <v>13</v>
      </c>
      <c r="E40" s="10" t="s">
        <v>158</v>
      </c>
      <c r="F40" s="55" t="s">
        <v>159</v>
      </c>
      <c r="G40" s="61">
        <v>3300</v>
      </c>
    </row>
    <row r="41" spans="2:8" ht="36.75" customHeight="1">
      <c r="B41" s="63" t="s">
        <v>160</v>
      </c>
      <c r="C41" s="55" t="s">
        <v>119</v>
      </c>
      <c r="D41" s="9">
        <v>13</v>
      </c>
      <c r="E41" s="10" t="s">
        <v>161</v>
      </c>
      <c r="F41" s="55"/>
      <c r="G41" s="61">
        <f>G42</f>
        <v>34239</v>
      </c>
    </row>
    <row r="42" spans="2:8" ht="17.25" customHeight="1">
      <c r="B42" s="60" t="s">
        <v>162</v>
      </c>
      <c r="C42" s="55" t="s">
        <v>119</v>
      </c>
      <c r="D42" s="9">
        <v>13</v>
      </c>
      <c r="E42" s="10" t="s">
        <v>163</v>
      </c>
      <c r="F42" s="55"/>
      <c r="G42" s="61">
        <f>G43</f>
        <v>34239</v>
      </c>
    </row>
    <row r="43" spans="2:8" ht="14.25" customHeight="1">
      <c r="B43" s="63" t="s">
        <v>164</v>
      </c>
      <c r="C43" s="55" t="s">
        <v>119</v>
      </c>
      <c r="D43" s="9">
        <v>13</v>
      </c>
      <c r="E43" s="10" t="s">
        <v>163</v>
      </c>
      <c r="F43" s="55" t="s">
        <v>159</v>
      </c>
      <c r="G43" s="61">
        <v>34239</v>
      </c>
    </row>
    <row r="44" spans="2:8" ht="14.25" customHeight="1">
      <c r="B44" s="63" t="s">
        <v>165</v>
      </c>
      <c r="C44" s="55" t="s">
        <v>119</v>
      </c>
      <c r="D44" s="9">
        <v>13</v>
      </c>
      <c r="E44" s="10" t="s">
        <v>166</v>
      </c>
      <c r="F44" s="55"/>
      <c r="G44" s="56">
        <f t="shared" ref="G44:G45" si="2">G45</f>
        <v>159326.32999999999</v>
      </c>
    </row>
    <row r="45" spans="2:8">
      <c r="B45" s="60" t="s">
        <v>167</v>
      </c>
      <c r="C45" s="55" t="s">
        <v>119</v>
      </c>
      <c r="D45" s="9">
        <v>13</v>
      </c>
      <c r="E45" s="10" t="s">
        <v>168</v>
      </c>
      <c r="F45" s="55"/>
      <c r="G45" s="61">
        <f t="shared" si="2"/>
        <v>159326.32999999999</v>
      </c>
    </row>
    <row r="46" spans="2:8">
      <c r="B46" s="63" t="s">
        <v>169</v>
      </c>
      <c r="C46" s="55" t="s">
        <v>170</v>
      </c>
      <c r="D46" s="9">
        <v>13</v>
      </c>
      <c r="E46" s="10" t="s">
        <v>171</v>
      </c>
      <c r="F46" s="55"/>
      <c r="G46" s="61">
        <f>G47+G48</f>
        <v>159326.32999999999</v>
      </c>
    </row>
    <row r="47" spans="2:8" ht="15.75" customHeight="1">
      <c r="B47" s="63" t="s">
        <v>157</v>
      </c>
      <c r="C47" s="55" t="s">
        <v>119</v>
      </c>
      <c r="D47" s="9">
        <v>13</v>
      </c>
      <c r="E47" s="10" t="s">
        <v>171</v>
      </c>
      <c r="F47" s="55" t="s">
        <v>159</v>
      </c>
      <c r="G47" s="61">
        <v>132560.62</v>
      </c>
      <c r="H47" s="57"/>
    </row>
    <row r="48" spans="2:8">
      <c r="B48" s="63" t="s">
        <v>172</v>
      </c>
      <c r="C48" s="55" t="s">
        <v>119</v>
      </c>
      <c r="D48" s="9">
        <v>13</v>
      </c>
      <c r="E48" s="10" t="s">
        <v>171</v>
      </c>
      <c r="F48" s="55" t="s">
        <v>173</v>
      </c>
      <c r="G48" s="61">
        <v>26765.71</v>
      </c>
    </row>
    <row r="49" spans="2:7" ht="16.5" customHeight="1">
      <c r="B49" s="67" t="s">
        <v>174</v>
      </c>
      <c r="C49" s="58" t="s">
        <v>121</v>
      </c>
      <c r="D49" s="64"/>
      <c r="E49" s="65"/>
      <c r="F49" s="58"/>
      <c r="G49" s="56">
        <f t="shared" ref="G49:G53" si="3">G50</f>
        <v>89267</v>
      </c>
    </row>
    <row r="50" spans="2:7">
      <c r="B50" s="62" t="s">
        <v>175</v>
      </c>
      <c r="C50" s="55" t="s">
        <v>121</v>
      </c>
      <c r="D50" s="55" t="s">
        <v>176</v>
      </c>
      <c r="E50" s="10"/>
      <c r="F50" s="55"/>
      <c r="G50" s="61">
        <f t="shared" si="3"/>
        <v>89267</v>
      </c>
    </row>
    <row r="51" spans="2:7">
      <c r="B51" s="62" t="s">
        <v>137</v>
      </c>
      <c r="C51" s="55" t="s">
        <v>121</v>
      </c>
      <c r="D51" s="55" t="s">
        <v>176</v>
      </c>
      <c r="E51" s="10" t="s">
        <v>138</v>
      </c>
      <c r="F51" s="55"/>
      <c r="G51" s="61">
        <f t="shared" si="3"/>
        <v>89267</v>
      </c>
    </row>
    <row r="52" spans="2:7">
      <c r="B52" s="62" t="s">
        <v>177</v>
      </c>
      <c r="C52" s="55" t="s">
        <v>121</v>
      </c>
      <c r="D52" s="55" t="s">
        <v>176</v>
      </c>
      <c r="E52" s="10" t="s">
        <v>139</v>
      </c>
      <c r="F52" s="55"/>
      <c r="G52" s="61">
        <f t="shared" si="3"/>
        <v>89267</v>
      </c>
    </row>
    <row r="53" spans="2:7" ht="30">
      <c r="B53" s="63" t="s">
        <v>178</v>
      </c>
      <c r="C53" s="55" t="s">
        <v>121</v>
      </c>
      <c r="D53" s="55" t="s">
        <v>176</v>
      </c>
      <c r="E53" s="10" t="s">
        <v>179</v>
      </c>
      <c r="F53" s="55"/>
      <c r="G53" s="61">
        <f t="shared" si="3"/>
        <v>89267</v>
      </c>
    </row>
    <row r="54" spans="2:7" ht="46.5" customHeight="1">
      <c r="B54" s="63" t="s">
        <v>128</v>
      </c>
      <c r="C54" s="55" t="s">
        <v>121</v>
      </c>
      <c r="D54" s="55" t="s">
        <v>176</v>
      </c>
      <c r="E54" s="10" t="s">
        <v>179</v>
      </c>
      <c r="F54" s="55" t="s">
        <v>129</v>
      </c>
      <c r="G54" s="61">
        <v>89267</v>
      </c>
    </row>
    <row r="55" spans="2:7" s="68" customFormat="1" ht="19.5" customHeight="1">
      <c r="B55" s="43" t="s">
        <v>180</v>
      </c>
      <c r="C55" s="58" t="s">
        <v>176</v>
      </c>
      <c r="D55" s="58"/>
      <c r="E55" s="65"/>
      <c r="F55" s="58"/>
      <c r="G55" s="56">
        <v>1000</v>
      </c>
    </row>
    <row r="56" spans="2:7" ht="38.25" customHeight="1">
      <c r="B56" s="44" t="s">
        <v>181</v>
      </c>
      <c r="C56" s="58" t="s">
        <v>176</v>
      </c>
      <c r="D56" s="58" t="s">
        <v>182</v>
      </c>
      <c r="E56" s="65"/>
      <c r="F56" s="58"/>
      <c r="G56" s="56">
        <v>1000</v>
      </c>
    </row>
    <row r="57" spans="2:7" ht="46.5" customHeight="1">
      <c r="B57" s="63" t="s">
        <v>183</v>
      </c>
      <c r="C57" s="55" t="s">
        <v>176</v>
      </c>
      <c r="D57" s="55" t="s">
        <v>182</v>
      </c>
      <c r="E57" s="10" t="s">
        <v>184</v>
      </c>
      <c r="F57" s="55"/>
      <c r="G57" s="61">
        <v>1000</v>
      </c>
    </row>
    <row r="58" spans="2:7" ht="66" customHeight="1">
      <c r="B58" s="63" t="s">
        <v>185</v>
      </c>
      <c r="C58" s="55" t="s">
        <v>176</v>
      </c>
      <c r="D58" s="55" t="s">
        <v>182</v>
      </c>
      <c r="E58" s="10" t="s">
        <v>186</v>
      </c>
      <c r="F58" s="55"/>
      <c r="G58" s="61">
        <v>1000</v>
      </c>
    </row>
    <row r="59" spans="2:7" ht="33.75" customHeight="1">
      <c r="B59" s="63" t="s">
        <v>187</v>
      </c>
      <c r="C59" s="55" t="s">
        <v>176</v>
      </c>
      <c r="D59" s="55" t="s">
        <v>182</v>
      </c>
      <c r="E59" s="10" t="s">
        <v>188</v>
      </c>
      <c r="F59" s="55"/>
      <c r="G59" s="61">
        <v>1000</v>
      </c>
    </row>
    <row r="60" spans="2:7" ht="46.5" customHeight="1">
      <c r="B60" s="63" t="s">
        <v>189</v>
      </c>
      <c r="C60" s="55" t="s">
        <v>176</v>
      </c>
      <c r="D60" s="55" t="s">
        <v>182</v>
      </c>
      <c r="E60" s="10" t="s">
        <v>190</v>
      </c>
      <c r="F60" s="55"/>
      <c r="G60" s="61">
        <v>1000</v>
      </c>
    </row>
    <row r="61" spans="2:7" ht="20.25" customHeight="1">
      <c r="B61" s="63" t="s">
        <v>157</v>
      </c>
      <c r="C61" s="55" t="s">
        <v>176</v>
      </c>
      <c r="D61" s="55" t="s">
        <v>182</v>
      </c>
      <c r="E61" s="10" t="s">
        <v>190</v>
      </c>
      <c r="F61" s="55" t="s">
        <v>159</v>
      </c>
      <c r="G61" s="61">
        <v>1000</v>
      </c>
    </row>
    <row r="62" spans="2:7" ht="18" customHeight="1">
      <c r="B62" s="43" t="s">
        <v>191</v>
      </c>
      <c r="C62" s="58" t="s">
        <v>131</v>
      </c>
      <c r="D62" s="58"/>
      <c r="E62" s="65"/>
      <c r="F62" s="58"/>
      <c r="G62" s="56">
        <f>G63+G68</f>
        <v>339212</v>
      </c>
    </row>
    <row r="63" spans="2:7" ht="19.5" customHeight="1">
      <c r="B63" s="59" t="s">
        <v>192</v>
      </c>
      <c r="C63" s="55" t="s">
        <v>131</v>
      </c>
      <c r="D63" s="55" t="s">
        <v>193</v>
      </c>
      <c r="E63" s="10"/>
      <c r="F63" s="55"/>
      <c r="G63" s="61">
        <f t="shared" ref="G63:G79" si="4">G64</f>
        <v>180800</v>
      </c>
    </row>
    <row r="64" spans="2:7" ht="22.5" customHeight="1">
      <c r="B64" s="63" t="s">
        <v>137</v>
      </c>
      <c r="C64" s="55" t="s">
        <v>131</v>
      </c>
      <c r="D64" s="55" t="s">
        <v>193</v>
      </c>
      <c r="E64" s="10" t="s">
        <v>138</v>
      </c>
      <c r="F64" s="55"/>
      <c r="G64" s="61">
        <f t="shared" si="4"/>
        <v>180800</v>
      </c>
    </row>
    <row r="65" spans="1:257" ht="18" customHeight="1">
      <c r="B65" s="63" t="s">
        <v>177</v>
      </c>
      <c r="C65" s="55" t="s">
        <v>131</v>
      </c>
      <c r="D65" s="55" t="s">
        <v>193</v>
      </c>
      <c r="E65" s="10" t="s">
        <v>139</v>
      </c>
      <c r="F65" s="55"/>
      <c r="G65" s="61">
        <f t="shared" si="4"/>
        <v>180800</v>
      </c>
    </row>
    <row r="66" spans="1:257" ht="34.5" customHeight="1">
      <c r="B66" s="63" t="s">
        <v>194</v>
      </c>
      <c r="C66" s="55" t="s">
        <v>131</v>
      </c>
      <c r="D66" s="55" t="s">
        <v>193</v>
      </c>
      <c r="E66" s="10" t="s">
        <v>195</v>
      </c>
      <c r="F66" s="55"/>
      <c r="G66" s="61">
        <f t="shared" si="4"/>
        <v>180800</v>
      </c>
    </row>
    <row r="67" spans="1:257" ht="18.75" customHeight="1">
      <c r="B67" s="63" t="s">
        <v>157</v>
      </c>
      <c r="C67" s="55" t="s">
        <v>131</v>
      </c>
      <c r="D67" s="55" t="s">
        <v>193</v>
      </c>
      <c r="E67" s="10" t="s">
        <v>195</v>
      </c>
      <c r="F67" s="55" t="s">
        <v>159</v>
      </c>
      <c r="G67" s="61">
        <v>180800</v>
      </c>
    </row>
    <row r="68" spans="1:257" ht="18" customHeight="1">
      <c r="B68" s="69" t="s">
        <v>196</v>
      </c>
      <c r="C68" s="55" t="s">
        <v>131</v>
      </c>
      <c r="D68" s="55" t="s">
        <v>197</v>
      </c>
      <c r="E68" s="10"/>
      <c r="F68" s="55"/>
      <c r="G68" s="61">
        <f>G69+G71+G73</f>
        <v>158412</v>
      </c>
    </row>
    <row r="69" spans="1:257" ht="20.25" customHeight="1">
      <c r="B69" s="63" t="s">
        <v>198</v>
      </c>
      <c r="C69" s="55" t="s">
        <v>131</v>
      </c>
      <c r="D69" s="55" t="s">
        <v>197</v>
      </c>
      <c r="E69" s="10" t="s">
        <v>199</v>
      </c>
      <c r="F69" s="55"/>
      <c r="G69" s="61">
        <v>95000</v>
      </c>
    </row>
    <row r="70" spans="1:257" ht="20.25" customHeight="1">
      <c r="B70" s="63" t="s">
        <v>157</v>
      </c>
      <c r="C70" s="55" t="s">
        <v>131</v>
      </c>
      <c r="D70" s="55" t="s">
        <v>197</v>
      </c>
      <c r="E70" s="10" t="s">
        <v>199</v>
      </c>
      <c r="F70" s="55" t="s">
        <v>159</v>
      </c>
      <c r="G70" s="61">
        <v>95000</v>
      </c>
    </row>
    <row r="71" spans="1:257" s="52" customFormat="1" ht="27.75" customHeight="1">
      <c r="A71" s="51"/>
      <c r="B71" s="168" t="s">
        <v>257</v>
      </c>
      <c r="C71" s="169" t="s">
        <v>131</v>
      </c>
      <c r="D71" s="170" t="s">
        <v>197</v>
      </c>
      <c r="E71" s="171" t="s">
        <v>258</v>
      </c>
      <c r="F71" s="169"/>
      <c r="G71" s="172">
        <f>G72</f>
        <v>19024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  <c r="GB71" s="51"/>
      <c r="GC71" s="51"/>
      <c r="GD71" s="51"/>
      <c r="GE71" s="51"/>
      <c r="GF71" s="51"/>
      <c r="GG71" s="51"/>
      <c r="GH71" s="51"/>
      <c r="GI71" s="51"/>
      <c r="GJ71" s="51"/>
      <c r="GK71" s="51"/>
      <c r="GL71" s="51"/>
      <c r="GM71" s="51"/>
      <c r="GN71" s="51"/>
      <c r="GO71" s="51"/>
      <c r="GP71" s="51"/>
      <c r="GQ71" s="51"/>
      <c r="GR71" s="51"/>
      <c r="GS71" s="51"/>
      <c r="GT71" s="51"/>
      <c r="GU71" s="51"/>
      <c r="GV71" s="51"/>
      <c r="GW71" s="51"/>
      <c r="GX71" s="51"/>
      <c r="GY71" s="51"/>
      <c r="GZ71" s="51"/>
      <c r="HA71" s="51"/>
      <c r="HB71" s="51"/>
      <c r="HC71" s="51"/>
      <c r="HD71" s="51"/>
      <c r="HE71" s="51"/>
      <c r="HF71" s="51"/>
      <c r="HG71" s="51"/>
      <c r="HH71" s="51"/>
      <c r="HI71" s="51"/>
      <c r="HJ71" s="51"/>
      <c r="HK71" s="51"/>
      <c r="HL71" s="51"/>
      <c r="HM71" s="51"/>
      <c r="HN71" s="51"/>
      <c r="HO71" s="51"/>
      <c r="HP71" s="51"/>
      <c r="HQ71" s="51"/>
      <c r="HR71" s="51"/>
      <c r="HS71" s="51"/>
      <c r="HT71" s="51"/>
      <c r="HU71" s="51"/>
      <c r="HV71" s="51"/>
      <c r="HW71" s="51"/>
      <c r="HX71" s="51"/>
      <c r="HY71" s="51"/>
      <c r="HZ71" s="51"/>
      <c r="IA71" s="51"/>
      <c r="IB71" s="51"/>
      <c r="IC71" s="51"/>
      <c r="ID71" s="51"/>
      <c r="IE71" s="51"/>
      <c r="IF71" s="51"/>
      <c r="IG71" s="51"/>
      <c r="IH71" s="51"/>
      <c r="II71" s="51"/>
      <c r="IJ71" s="51"/>
      <c r="IK71" s="51"/>
      <c r="IL71" s="51"/>
      <c r="IM71" s="51"/>
      <c r="IN71" s="51"/>
      <c r="IO71" s="51"/>
      <c r="IP71" s="51"/>
      <c r="IQ71" s="51"/>
      <c r="IR71" s="51"/>
      <c r="IS71" s="51"/>
      <c r="IT71" s="51"/>
      <c r="IU71" s="51"/>
      <c r="IV71" s="51"/>
      <c r="IW71" s="51"/>
    </row>
    <row r="72" spans="1:257" s="52" customFormat="1" ht="20.25" customHeight="1">
      <c r="A72" s="51"/>
      <c r="B72" s="168" t="s">
        <v>157</v>
      </c>
      <c r="C72" s="169" t="s">
        <v>131</v>
      </c>
      <c r="D72" s="170" t="s">
        <v>197</v>
      </c>
      <c r="E72" s="171" t="s">
        <v>258</v>
      </c>
      <c r="F72" s="169" t="s">
        <v>159</v>
      </c>
      <c r="G72" s="172">
        <v>19024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  <c r="FU72" s="51"/>
      <c r="FV72" s="51"/>
      <c r="FW72" s="51"/>
      <c r="FX72" s="51"/>
      <c r="FY72" s="51"/>
      <c r="FZ72" s="51"/>
      <c r="GA72" s="51"/>
      <c r="GB72" s="51"/>
      <c r="GC72" s="51"/>
      <c r="GD72" s="51"/>
      <c r="GE72" s="51"/>
      <c r="GF72" s="51"/>
      <c r="GG72" s="51"/>
      <c r="GH72" s="51"/>
      <c r="GI72" s="51"/>
      <c r="GJ72" s="51"/>
      <c r="GK72" s="51"/>
      <c r="GL72" s="51"/>
      <c r="GM72" s="51"/>
      <c r="GN72" s="51"/>
      <c r="GO72" s="51"/>
      <c r="GP72" s="51"/>
      <c r="GQ72" s="51"/>
      <c r="GR72" s="51"/>
      <c r="GS72" s="51"/>
      <c r="GT72" s="51"/>
      <c r="GU72" s="51"/>
      <c r="GV72" s="51"/>
      <c r="GW72" s="51"/>
      <c r="GX72" s="51"/>
      <c r="GY72" s="51"/>
      <c r="GZ72" s="51"/>
      <c r="HA72" s="51"/>
      <c r="HB72" s="51"/>
      <c r="HC72" s="51"/>
      <c r="HD72" s="51"/>
      <c r="HE72" s="51"/>
      <c r="HF72" s="51"/>
      <c r="HG72" s="51"/>
      <c r="HH72" s="51"/>
      <c r="HI72" s="51"/>
      <c r="HJ72" s="51"/>
      <c r="HK72" s="51"/>
      <c r="HL72" s="51"/>
      <c r="HM72" s="51"/>
      <c r="HN72" s="51"/>
      <c r="HO72" s="51"/>
      <c r="HP72" s="51"/>
      <c r="HQ72" s="51"/>
      <c r="HR72" s="51"/>
      <c r="HS72" s="51"/>
      <c r="HT72" s="51"/>
      <c r="HU72" s="51"/>
      <c r="HV72" s="51"/>
      <c r="HW72" s="51"/>
      <c r="HX72" s="51"/>
      <c r="HY72" s="51"/>
      <c r="HZ72" s="51"/>
      <c r="IA72" s="51"/>
      <c r="IB72" s="51"/>
      <c r="IC72" s="51"/>
      <c r="ID72" s="51"/>
      <c r="IE72" s="51"/>
      <c r="IF72" s="51"/>
      <c r="IG72" s="51"/>
      <c r="IH72" s="51"/>
      <c r="II72" s="51"/>
      <c r="IJ72" s="51"/>
      <c r="IK72" s="51"/>
      <c r="IL72" s="51"/>
      <c r="IM72" s="51"/>
      <c r="IN72" s="51"/>
      <c r="IO72" s="51"/>
      <c r="IP72" s="51"/>
      <c r="IQ72" s="51"/>
      <c r="IR72" s="51"/>
      <c r="IS72" s="51"/>
      <c r="IT72" s="51"/>
      <c r="IU72" s="51"/>
      <c r="IV72" s="51"/>
      <c r="IW72" s="51"/>
    </row>
    <row r="73" spans="1:257" s="52" customFormat="1" ht="27" customHeight="1">
      <c r="A73" s="51"/>
      <c r="B73" s="168" t="s">
        <v>259</v>
      </c>
      <c r="C73" s="169" t="s">
        <v>131</v>
      </c>
      <c r="D73" s="170" t="s">
        <v>197</v>
      </c>
      <c r="E73" s="171" t="s">
        <v>260</v>
      </c>
      <c r="F73" s="169"/>
      <c r="G73" s="172">
        <f>G74</f>
        <v>44388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  <c r="FU73" s="51"/>
      <c r="FV73" s="51"/>
      <c r="FW73" s="51"/>
      <c r="FX73" s="51"/>
      <c r="FY73" s="51"/>
      <c r="FZ73" s="51"/>
      <c r="GA73" s="51"/>
      <c r="GB73" s="51"/>
      <c r="GC73" s="51"/>
      <c r="GD73" s="51"/>
      <c r="GE73" s="51"/>
      <c r="GF73" s="51"/>
      <c r="GG73" s="51"/>
      <c r="GH73" s="51"/>
      <c r="GI73" s="51"/>
      <c r="GJ73" s="51"/>
      <c r="GK73" s="51"/>
      <c r="GL73" s="51"/>
      <c r="GM73" s="51"/>
      <c r="GN73" s="51"/>
      <c r="GO73" s="51"/>
      <c r="GP73" s="51"/>
      <c r="GQ73" s="51"/>
      <c r="GR73" s="51"/>
      <c r="GS73" s="51"/>
      <c r="GT73" s="51"/>
      <c r="GU73" s="51"/>
      <c r="GV73" s="51"/>
      <c r="GW73" s="51"/>
      <c r="GX73" s="51"/>
      <c r="GY73" s="51"/>
      <c r="GZ73" s="51"/>
      <c r="HA73" s="51"/>
      <c r="HB73" s="51"/>
      <c r="HC73" s="51"/>
      <c r="HD73" s="51"/>
      <c r="HE73" s="51"/>
      <c r="HF73" s="51"/>
      <c r="HG73" s="51"/>
      <c r="HH73" s="51"/>
      <c r="HI73" s="51"/>
      <c r="HJ73" s="51"/>
      <c r="HK73" s="51"/>
      <c r="HL73" s="51"/>
      <c r="HM73" s="51"/>
      <c r="HN73" s="51"/>
      <c r="HO73" s="51"/>
      <c r="HP73" s="51"/>
      <c r="HQ73" s="51"/>
      <c r="HR73" s="51"/>
      <c r="HS73" s="51"/>
      <c r="HT73" s="51"/>
      <c r="HU73" s="51"/>
      <c r="HV73" s="51"/>
      <c r="HW73" s="51"/>
      <c r="HX73" s="51"/>
      <c r="HY73" s="51"/>
      <c r="HZ73" s="51"/>
      <c r="IA73" s="51"/>
      <c r="IB73" s="51"/>
      <c r="IC73" s="51"/>
      <c r="ID73" s="51"/>
      <c r="IE73" s="51"/>
      <c r="IF73" s="51"/>
      <c r="IG73" s="51"/>
      <c r="IH73" s="51"/>
      <c r="II73" s="51"/>
      <c r="IJ73" s="51"/>
      <c r="IK73" s="51"/>
      <c r="IL73" s="51"/>
      <c r="IM73" s="51"/>
      <c r="IN73" s="51"/>
      <c r="IO73" s="51"/>
      <c r="IP73" s="51"/>
      <c r="IQ73" s="51"/>
      <c r="IR73" s="51"/>
      <c r="IS73" s="51"/>
      <c r="IT73" s="51"/>
      <c r="IU73" s="51"/>
      <c r="IV73" s="51"/>
      <c r="IW73" s="51"/>
    </row>
    <row r="74" spans="1:257" s="52" customFormat="1" ht="20.25" customHeight="1">
      <c r="A74" s="51"/>
      <c r="B74" s="168" t="s">
        <v>157</v>
      </c>
      <c r="C74" s="169" t="s">
        <v>131</v>
      </c>
      <c r="D74" s="170" t="s">
        <v>197</v>
      </c>
      <c r="E74" s="171" t="s">
        <v>260</v>
      </c>
      <c r="F74" s="169" t="s">
        <v>159</v>
      </c>
      <c r="G74" s="172">
        <v>44388</v>
      </c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  <c r="FU74" s="51"/>
      <c r="FV74" s="51"/>
      <c r="FW74" s="51"/>
      <c r="FX74" s="51"/>
      <c r="FY74" s="51"/>
      <c r="FZ74" s="51"/>
      <c r="GA74" s="51"/>
      <c r="GB74" s="51"/>
      <c r="GC74" s="51"/>
      <c r="GD74" s="51"/>
      <c r="GE74" s="51"/>
      <c r="GF74" s="51"/>
      <c r="GG74" s="51"/>
      <c r="GH74" s="51"/>
      <c r="GI74" s="51"/>
      <c r="GJ74" s="51"/>
      <c r="GK74" s="51"/>
      <c r="GL74" s="51"/>
      <c r="GM74" s="51"/>
      <c r="GN74" s="51"/>
      <c r="GO74" s="51"/>
      <c r="GP74" s="51"/>
      <c r="GQ74" s="51"/>
      <c r="GR74" s="51"/>
      <c r="GS74" s="51"/>
      <c r="GT74" s="51"/>
      <c r="GU74" s="51"/>
      <c r="GV74" s="51"/>
      <c r="GW74" s="51"/>
      <c r="GX74" s="51"/>
      <c r="GY74" s="51"/>
      <c r="GZ74" s="51"/>
      <c r="HA74" s="51"/>
      <c r="HB74" s="51"/>
      <c r="HC74" s="51"/>
      <c r="HD74" s="51"/>
      <c r="HE74" s="51"/>
      <c r="HF74" s="51"/>
      <c r="HG74" s="51"/>
      <c r="HH74" s="51"/>
      <c r="HI74" s="51"/>
      <c r="HJ74" s="51"/>
      <c r="HK74" s="51"/>
      <c r="HL74" s="51"/>
      <c r="HM74" s="51"/>
      <c r="HN74" s="51"/>
      <c r="HO74" s="51"/>
      <c r="HP74" s="51"/>
      <c r="HQ74" s="51"/>
      <c r="HR74" s="51"/>
      <c r="HS74" s="51"/>
      <c r="HT74" s="51"/>
      <c r="HU74" s="51"/>
      <c r="HV74" s="51"/>
      <c r="HW74" s="51"/>
      <c r="HX74" s="51"/>
      <c r="HY74" s="51"/>
      <c r="HZ74" s="51"/>
      <c r="IA74" s="51"/>
      <c r="IB74" s="51"/>
      <c r="IC74" s="51"/>
      <c r="ID74" s="51"/>
      <c r="IE74" s="51"/>
      <c r="IF74" s="51"/>
      <c r="IG74" s="51"/>
      <c r="IH74" s="51"/>
      <c r="II74" s="51"/>
      <c r="IJ74" s="51"/>
      <c r="IK74" s="51"/>
      <c r="IL74" s="51"/>
      <c r="IM74" s="51"/>
      <c r="IN74" s="51"/>
      <c r="IO74" s="51"/>
      <c r="IP74" s="51"/>
      <c r="IQ74" s="51"/>
      <c r="IR74" s="51"/>
      <c r="IS74" s="51"/>
      <c r="IT74" s="51"/>
      <c r="IU74" s="51"/>
      <c r="IV74" s="51"/>
      <c r="IW74" s="51"/>
    </row>
    <row r="75" spans="1:257" s="68" customFormat="1" ht="20.25" customHeight="1">
      <c r="B75" s="59" t="s">
        <v>200</v>
      </c>
      <c r="C75" s="58" t="s">
        <v>201</v>
      </c>
      <c r="D75" s="58"/>
      <c r="E75" s="65"/>
      <c r="F75" s="58"/>
      <c r="G75" s="56">
        <f t="shared" si="4"/>
        <v>54710</v>
      </c>
    </row>
    <row r="76" spans="1:257" s="68" customFormat="1" ht="19.5" customHeight="1">
      <c r="B76" s="59" t="s">
        <v>202</v>
      </c>
      <c r="C76" s="58" t="s">
        <v>201</v>
      </c>
      <c r="D76" s="58" t="s">
        <v>121</v>
      </c>
      <c r="E76" s="65"/>
      <c r="F76" s="58"/>
      <c r="G76" s="56">
        <f t="shared" si="4"/>
        <v>54710</v>
      </c>
    </row>
    <row r="77" spans="1:257" ht="22.5" customHeight="1">
      <c r="B77" s="63" t="s">
        <v>137</v>
      </c>
      <c r="C77" s="55" t="s">
        <v>201</v>
      </c>
      <c r="D77" s="55" t="s">
        <v>121</v>
      </c>
      <c r="E77" s="10" t="s">
        <v>138</v>
      </c>
      <c r="F77" s="55"/>
      <c r="G77" s="61">
        <f t="shared" si="4"/>
        <v>54710</v>
      </c>
    </row>
    <row r="78" spans="1:257" ht="22.5" customHeight="1">
      <c r="B78" s="63" t="s">
        <v>177</v>
      </c>
      <c r="C78" s="55" t="s">
        <v>201</v>
      </c>
      <c r="D78" s="55" t="s">
        <v>121</v>
      </c>
      <c r="E78" s="10" t="s">
        <v>139</v>
      </c>
      <c r="F78" s="55"/>
      <c r="G78" s="61">
        <f t="shared" si="4"/>
        <v>54710</v>
      </c>
    </row>
    <row r="79" spans="1:257" ht="31.5" customHeight="1">
      <c r="B79" s="63" t="s">
        <v>203</v>
      </c>
      <c r="C79" s="55" t="s">
        <v>201</v>
      </c>
      <c r="D79" s="55" t="s">
        <v>121</v>
      </c>
      <c r="E79" s="10" t="s">
        <v>204</v>
      </c>
      <c r="F79" s="55"/>
      <c r="G79" s="61">
        <f t="shared" si="4"/>
        <v>54710</v>
      </c>
    </row>
    <row r="80" spans="1:257" ht="22.5" customHeight="1">
      <c r="B80" s="63" t="s">
        <v>157</v>
      </c>
      <c r="C80" s="55" t="s">
        <v>201</v>
      </c>
      <c r="D80" s="55" t="s">
        <v>121</v>
      </c>
      <c r="E80" s="10" t="s">
        <v>204</v>
      </c>
      <c r="F80" s="55" t="s">
        <v>159</v>
      </c>
      <c r="G80" s="61">
        <v>54710</v>
      </c>
    </row>
    <row r="81" spans="2:7" s="70" customFormat="1" ht="16.5" customHeight="1">
      <c r="B81" s="71" t="s">
        <v>205</v>
      </c>
      <c r="C81" s="72" t="s">
        <v>206</v>
      </c>
      <c r="D81" s="72"/>
      <c r="E81" s="73"/>
      <c r="F81" s="74"/>
      <c r="G81" s="56">
        <f>G82+G95</f>
        <v>621533.74</v>
      </c>
    </row>
    <row r="82" spans="2:7" s="70" customFormat="1" ht="16.5" customHeight="1">
      <c r="B82" s="71" t="s">
        <v>207</v>
      </c>
      <c r="C82" s="72" t="s">
        <v>206</v>
      </c>
      <c r="D82" s="72" t="s">
        <v>119</v>
      </c>
      <c r="E82" s="73"/>
      <c r="F82" s="74"/>
      <c r="G82" s="56">
        <f t="shared" ref="G82:G84" si="5">G83</f>
        <v>610023.74</v>
      </c>
    </row>
    <row r="83" spans="2:7" ht="28.5" customHeight="1">
      <c r="B83" s="66" t="s">
        <v>208</v>
      </c>
      <c r="C83" s="74" t="s">
        <v>206</v>
      </c>
      <c r="D83" s="74" t="s">
        <v>119</v>
      </c>
      <c r="E83" s="75" t="s">
        <v>209</v>
      </c>
      <c r="F83" s="74"/>
      <c r="G83" s="61">
        <f t="shared" si="5"/>
        <v>610023.74</v>
      </c>
    </row>
    <row r="84" spans="2:7" ht="44.25" customHeight="1">
      <c r="B84" s="66" t="s">
        <v>210</v>
      </c>
      <c r="C84" s="74" t="s">
        <v>206</v>
      </c>
      <c r="D84" s="74" t="s">
        <v>119</v>
      </c>
      <c r="E84" s="74" t="s">
        <v>211</v>
      </c>
      <c r="F84" s="74"/>
      <c r="G84" s="61">
        <f t="shared" si="5"/>
        <v>610023.74</v>
      </c>
    </row>
    <row r="85" spans="2:7" ht="31.5" customHeight="1">
      <c r="B85" s="66" t="s">
        <v>212</v>
      </c>
      <c r="C85" s="74" t="s">
        <v>206</v>
      </c>
      <c r="D85" s="74" t="s">
        <v>119</v>
      </c>
      <c r="E85" s="74" t="s">
        <v>213</v>
      </c>
      <c r="F85" s="74"/>
      <c r="G85" s="61">
        <f>G86+G90+G88</f>
        <v>610023.74</v>
      </c>
    </row>
    <row r="86" spans="2:7" ht="31.5" customHeight="1">
      <c r="B86" s="76" t="s">
        <v>214</v>
      </c>
      <c r="C86" s="74" t="s">
        <v>206</v>
      </c>
      <c r="D86" s="74" t="s">
        <v>119</v>
      </c>
      <c r="E86" s="74" t="s">
        <v>215</v>
      </c>
      <c r="F86" s="74"/>
      <c r="G86" s="61">
        <f>SUM(G87)</f>
        <v>86932</v>
      </c>
    </row>
    <row r="87" spans="2:7" ht="44.25" customHeight="1">
      <c r="B87" s="76" t="s">
        <v>128</v>
      </c>
      <c r="C87" s="74" t="s">
        <v>206</v>
      </c>
      <c r="D87" s="74" t="s">
        <v>119</v>
      </c>
      <c r="E87" s="74" t="s">
        <v>215</v>
      </c>
      <c r="F87" s="74" t="s">
        <v>129</v>
      </c>
      <c r="G87" s="61">
        <v>86932</v>
      </c>
    </row>
    <row r="88" spans="2:7" ht="36.75" customHeight="1">
      <c r="B88" s="66" t="s">
        <v>216</v>
      </c>
      <c r="C88" s="74" t="s">
        <v>206</v>
      </c>
      <c r="D88" s="74" t="s">
        <v>119</v>
      </c>
      <c r="E88" s="74" t="s">
        <v>217</v>
      </c>
      <c r="F88" s="74"/>
      <c r="G88" s="61">
        <v>210000</v>
      </c>
    </row>
    <row r="89" spans="2:7" ht="25.5" customHeight="1">
      <c r="B89" s="66" t="s">
        <v>157</v>
      </c>
      <c r="C89" s="74" t="s">
        <v>206</v>
      </c>
      <c r="D89" s="74" t="s">
        <v>119</v>
      </c>
      <c r="E89" s="74" t="s">
        <v>217</v>
      </c>
      <c r="F89" s="74" t="s">
        <v>159</v>
      </c>
      <c r="G89" s="61">
        <v>210000</v>
      </c>
    </row>
    <row r="90" spans="2:7" ht="31.5" customHeight="1">
      <c r="B90" s="66" t="s">
        <v>218</v>
      </c>
      <c r="C90" s="74" t="s">
        <v>206</v>
      </c>
      <c r="D90" s="74" t="s">
        <v>119</v>
      </c>
      <c r="E90" s="74" t="s">
        <v>219</v>
      </c>
      <c r="F90" s="74"/>
      <c r="G90" s="61">
        <f>G91+G93+G94</f>
        <v>313091.74</v>
      </c>
    </row>
    <row r="91" spans="2:7" ht="42" customHeight="1">
      <c r="B91" s="76" t="s">
        <v>128</v>
      </c>
      <c r="C91" s="74" t="s">
        <v>206</v>
      </c>
      <c r="D91" s="74" t="s">
        <v>119</v>
      </c>
      <c r="E91" s="74" t="s">
        <v>219</v>
      </c>
      <c r="F91" s="74" t="s">
        <v>129</v>
      </c>
      <c r="G91" s="61">
        <v>220841.74</v>
      </c>
    </row>
    <row r="92" spans="2:7">
      <c r="B92" s="66" t="s">
        <v>220</v>
      </c>
      <c r="C92" s="74" t="s">
        <v>206</v>
      </c>
      <c r="D92" s="74" t="s">
        <v>119</v>
      </c>
      <c r="E92" s="74" t="s">
        <v>221</v>
      </c>
      <c r="F92" s="74"/>
      <c r="G92" s="61">
        <f>G93+G94</f>
        <v>92250</v>
      </c>
    </row>
    <row r="93" spans="2:7">
      <c r="B93" s="66" t="s">
        <v>157</v>
      </c>
      <c r="C93" s="74" t="s">
        <v>206</v>
      </c>
      <c r="D93" s="74" t="s">
        <v>119</v>
      </c>
      <c r="E93" s="74" t="s">
        <v>221</v>
      </c>
      <c r="F93" s="74" t="s">
        <v>159</v>
      </c>
      <c r="G93" s="61">
        <v>89000</v>
      </c>
    </row>
    <row r="94" spans="2:7">
      <c r="B94" s="63" t="s">
        <v>172</v>
      </c>
      <c r="C94" s="77" t="s">
        <v>206</v>
      </c>
      <c r="D94" s="77" t="s">
        <v>119</v>
      </c>
      <c r="E94" s="77" t="s">
        <v>221</v>
      </c>
      <c r="F94" s="77" t="s">
        <v>173</v>
      </c>
      <c r="G94" s="78">
        <v>3250</v>
      </c>
    </row>
    <row r="95" spans="2:7" s="70" customFormat="1" ht="16.5" customHeight="1">
      <c r="B95" s="71" t="s">
        <v>222</v>
      </c>
      <c r="C95" s="72" t="s">
        <v>206</v>
      </c>
      <c r="D95" s="72" t="s">
        <v>131</v>
      </c>
      <c r="E95" s="73"/>
      <c r="F95" s="74"/>
      <c r="G95" s="56">
        <f t="shared" ref="G95:G96" si="6">G97</f>
        <v>11510</v>
      </c>
    </row>
    <row r="96" spans="2:7" s="70" customFormat="1" ht="16.5" customHeight="1">
      <c r="B96" s="66" t="s">
        <v>137</v>
      </c>
      <c r="C96" s="72" t="s">
        <v>206</v>
      </c>
      <c r="D96" s="72" t="s">
        <v>131</v>
      </c>
      <c r="E96" s="73" t="s">
        <v>138</v>
      </c>
      <c r="F96" s="74"/>
      <c r="G96" s="56">
        <f t="shared" si="6"/>
        <v>11510</v>
      </c>
    </row>
    <row r="97" spans="1:7" ht="28.5" customHeight="1">
      <c r="B97" s="66" t="s">
        <v>177</v>
      </c>
      <c r="C97" s="74" t="s">
        <v>206</v>
      </c>
      <c r="D97" s="74" t="s">
        <v>131</v>
      </c>
      <c r="E97" s="73" t="s">
        <v>139</v>
      </c>
      <c r="F97" s="74"/>
      <c r="G97" s="61">
        <f t="shared" ref="G97:G98" si="7">G98</f>
        <v>11510</v>
      </c>
    </row>
    <row r="98" spans="1:7" ht="96.75" customHeight="1">
      <c r="B98" s="66" t="s">
        <v>223</v>
      </c>
      <c r="C98" s="74" t="s">
        <v>206</v>
      </c>
      <c r="D98" s="74" t="s">
        <v>131</v>
      </c>
      <c r="E98" s="74" t="s">
        <v>224</v>
      </c>
      <c r="F98" s="74"/>
      <c r="G98" s="61">
        <f t="shared" si="7"/>
        <v>11510</v>
      </c>
    </row>
    <row r="99" spans="1:7" ht="31.5" customHeight="1">
      <c r="B99" s="66" t="s">
        <v>225</v>
      </c>
      <c r="C99" s="74" t="s">
        <v>206</v>
      </c>
      <c r="D99" s="74" t="s">
        <v>131</v>
      </c>
      <c r="E99" s="74" t="s">
        <v>224</v>
      </c>
      <c r="F99" s="74"/>
      <c r="G99" s="61">
        <v>11510</v>
      </c>
    </row>
    <row r="100" spans="1:7">
      <c r="A100" s="79"/>
      <c r="B100" s="80" t="s">
        <v>226</v>
      </c>
      <c r="C100" s="81">
        <v>10</v>
      </c>
      <c r="D100" s="82"/>
      <c r="E100" s="83"/>
      <c r="F100" s="84"/>
      <c r="G100" s="85">
        <f>G106</f>
        <v>162476.99</v>
      </c>
    </row>
    <row r="101" spans="1:7">
      <c r="A101" s="79"/>
      <c r="B101" s="80" t="s">
        <v>227</v>
      </c>
      <c r="C101" s="81">
        <v>10</v>
      </c>
      <c r="D101" s="86" t="s">
        <v>119</v>
      </c>
      <c r="E101" s="83"/>
      <c r="F101" s="84"/>
      <c r="G101" s="87">
        <v>162476.99</v>
      </c>
    </row>
    <row r="102" spans="1:7" ht="15" customHeight="1">
      <c r="A102" s="79"/>
      <c r="B102" s="88" t="s">
        <v>228</v>
      </c>
      <c r="C102" s="83">
        <v>10</v>
      </c>
      <c r="D102" s="86" t="s">
        <v>119</v>
      </c>
      <c r="E102" s="83" t="s">
        <v>229</v>
      </c>
      <c r="F102" s="84"/>
      <c r="G102" s="87">
        <v>162476.99</v>
      </c>
    </row>
    <row r="103" spans="1:7" ht="36" customHeight="1">
      <c r="A103" s="79"/>
      <c r="B103" s="89" t="s">
        <v>230</v>
      </c>
      <c r="C103" s="90">
        <v>10</v>
      </c>
      <c r="D103" s="91" t="s">
        <v>119</v>
      </c>
      <c r="E103" s="84" t="s">
        <v>231</v>
      </c>
      <c r="F103" s="84"/>
      <c r="G103" s="87">
        <v>162476.99</v>
      </c>
    </row>
    <row r="104" spans="1:7" ht="30">
      <c r="A104" s="79"/>
      <c r="B104" s="92" t="s">
        <v>232</v>
      </c>
      <c r="C104" s="90">
        <v>10</v>
      </c>
      <c r="D104" s="91" t="s">
        <v>119</v>
      </c>
      <c r="E104" s="84" t="s">
        <v>233</v>
      </c>
      <c r="F104" s="84"/>
      <c r="G104" s="87">
        <v>162476.99</v>
      </c>
    </row>
    <row r="105" spans="1:7" ht="20.25" customHeight="1">
      <c r="A105" s="79"/>
      <c r="B105" s="89" t="s">
        <v>234</v>
      </c>
      <c r="C105" s="90">
        <v>10</v>
      </c>
      <c r="D105" s="91" t="s">
        <v>119</v>
      </c>
      <c r="E105" s="84" t="s">
        <v>235</v>
      </c>
      <c r="F105" s="84"/>
      <c r="G105" s="87">
        <v>162476.99</v>
      </c>
    </row>
    <row r="106" spans="1:7">
      <c r="A106" s="79"/>
      <c r="B106" s="89" t="s">
        <v>234</v>
      </c>
      <c r="C106" s="90">
        <v>10</v>
      </c>
      <c r="D106" s="91" t="s">
        <v>119</v>
      </c>
      <c r="E106" s="84" t="s">
        <v>235</v>
      </c>
      <c r="F106" s="84">
        <v>300</v>
      </c>
      <c r="G106" s="87">
        <v>162476.99</v>
      </c>
    </row>
  </sheetData>
  <mergeCells count="13">
    <mergeCell ref="C9:G9"/>
    <mergeCell ref="B12:G12"/>
    <mergeCell ref="B13:G13"/>
    <mergeCell ref="B6:C6"/>
    <mergeCell ref="D6:E6"/>
    <mergeCell ref="F6:G6"/>
    <mergeCell ref="B7:G7"/>
    <mergeCell ref="B8:G8"/>
    <mergeCell ref="F1:G1"/>
    <mergeCell ref="B2:G2"/>
    <mergeCell ref="B3:G3"/>
    <mergeCell ref="B4:G4"/>
    <mergeCell ref="B5:G5"/>
  </mergeCells>
  <printOptions gridLines="1"/>
  <pageMargins left="0.39375000000000004" right="0.19652777777777802" top="0.15763888888888899" bottom="0.19652777777777802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3"/>
  <sheetViews>
    <sheetView topLeftCell="A7" workbookViewId="0">
      <selection activeCell="J7" sqref="J7"/>
    </sheetView>
  </sheetViews>
  <sheetFormatPr defaultRowHeight="15"/>
  <cols>
    <col min="1" max="1" width="83.28515625" style="93" bestFit="1" customWidth="1"/>
    <col min="2" max="2" width="6.28515625" style="52" bestFit="1" customWidth="1"/>
    <col min="3" max="3" width="5.140625" style="52" bestFit="1" customWidth="1"/>
    <col min="4" max="4" width="4.85546875" style="52" bestFit="1" customWidth="1"/>
    <col min="5" max="5" width="14.42578125" style="52" bestFit="1" customWidth="1"/>
    <col min="6" max="6" width="7.42578125" style="52" bestFit="1" customWidth="1"/>
    <col min="7" max="7" width="16" style="52" bestFit="1" customWidth="1"/>
    <col min="8" max="1025" width="9.140625" bestFit="1" customWidth="1"/>
  </cols>
  <sheetData>
    <row r="1" spans="1:7">
      <c r="B1" s="157" t="s">
        <v>236</v>
      </c>
      <c r="C1" s="157"/>
      <c r="D1" s="157"/>
      <c r="E1" s="157"/>
      <c r="F1" s="157"/>
      <c r="G1" s="157"/>
    </row>
    <row r="2" spans="1:7">
      <c r="B2" s="157" t="s">
        <v>237</v>
      </c>
      <c r="C2" s="157"/>
      <c r="D2" s="157"/>
      <c r="E2" s="157"/>
      <c r="F2" s="157"/>
      <c r="G2" s="157"/>
    </row>
    <row r="3" spans="1:7">
      <c r="B3" s="157" t="s">
        <v>238</v>
      </c>
      <c r="C3" s="157"/>
      <c r="D3" s="157"/>
      <c r="E3" s="157"/>
      <c r="F3" s="157"/>
      <c r="G3" s="157"/>
    </row>
    <row r="4" spans="1:7">
      <c r="B4" s="157" t="s">
        <v>3</v>
      </c>
      <c r="C4" s="157"/>
      <c r="D4" s="157"/>
      <c r="E4" s="157"/>
      <c r="F4" s="157"/>
      <c r="G4" s="157"/>
    </row>
    <row r="5" spans="1:7" ht="15.75" customHeight="1">
      <c r="B5" s="157" t="s">
        <v>4</v>
      </c>
      <c r="C5" s="157"/>
      <c r="D5" s="157"/>
      <c r="E5" s="157"/>
      <c r="F5" s="157"/>
      <c r="G5" s="157"/>
    </row>
    <row r="6" spans="1:7" ht="15" customHeight="1">
      <c r="B6" s="157" t="s">
        <v>5</v>
      </c>
      <c r="C6" s="157"/>
      <c r="D6" s="157"/>
      <c r="E6" s="157"/>
      <c r="F6" s="157"/>
      <c r="G6" s="157"/>
    </row>
    <row r="7" spans="1:7" ht="15.75" customHeight="1">
      <c r="B7" s="159" t="s">
        <v>239</v>
      </c>
      <c r="C7" s="159"/>
      <c r="D7" s="159"/>
      <c r="E7" s="159"/>
      <c r="F7" s="159"/>
      <c r="G7" s="159"/>
    </row>
    <row r="8" spans="1:7" ht="15.75">
      <c r="B8" s="2"/>
      <c r="C8" s="4"/>
    </row>
    <row r="9" spans="1:7" ht="18.75" customHeight="1">
      <c r="A9" s="94" t="s">
        <v>240</v>
      </c>
      <c r="B9" s="6"/>
      <c r="C9" s="6"/>
      <c r="D9" s="6"/>
      <c r="E9" s="6"/>
      <c r="F9" s="6"/>
    </row>
    <row r="10" spans="1:7" ht="21" customHeight="1">
      <c r="A10" s="160" t="s">
        <v>241</v>
      </c>
      <c r="B10" s="160"/>
      <c r="C10" s="160"/>
      <c r="D10" s="160"/>
      <c r="E10" s="160"/>
      <c r="F10" s="160"/>
      <c r="G10" s="160"/>
    </row>
    <row r="11" spans="1:7" ht="18.75" customHeight="1">
      <c r="A11" s="160"/>
      <c r="B11" s="160"/>
      <c r="C11" s="160"/>
      <c r="D11" s="160"/>
      <c r="E11" s="160"/>
      <c r="F11" s="160"/>
      <c r="G11" s="160"/>
    </row>
    <row r="12" spans="1:7" ht="18" customHeight="1">
      <c r="C12" s="7"/>
      <c r="G12" s="3" t="s">
        <v>9</v>
      </c>
    </row>
    <row r="13" spans="1:7" ht="36" customHeight="1">
      <c r="A13" s="95" t="s">
        <v>112</v>
      </c>
      <c r="B13" s="96"/>
      <c r="C13" s="96" t="s">
        <v>113</v>
      </c>
      <c r="D13" s="96" t="s">
        <v>114</v>
      </c>
      <c r="E13" s="96" t="s">
        <v>115</v>
      </c>
      <c r="F13" s="96" t="s">
        <v>116</v>
      </c>
      <c r="G13" s="96" t="s">
        <v>12</v>
      </c>
    </row>
    <row r="14" spans="1:7" ht="19.5" customHeight="1">
      <c r="A14" s="67" t="s">
        <v>242</v>
      </c>
      <c r="B14" s="97" t="s">
        <v>243</v>
      </c>
      <c r="C14" s="55"/>
      <c r="D14" s="55"/>
      <c r="E14" s="55"/>
      <c r="F14" s="55"/>
      <c r="G14" s="56">
        <f>G15+G47+G53+G60+G73+G79+G97</f>
        <v>2386555.9900000002</v>
      </c>
    </row>
    <row r="15" spans="1:7" ht="17.25" customHeight="1">
      <c r="A15" s="98" t="s">
        <v>118</v>
      </c>
      <c r="B15" s="97" t="s">
        <v>243</v>
      </c>
      <c r="C15" s="58" t="s">
        <v>119</v>
      </c>
      <c r="D15" s="58"/>
      <c r="E15" s="58"/>
      <c r="F15" s="58"/>
      <c r="G15" s="56">
        <f>G16+G21+G33+G30</f>
        <v>1118356.26</v>
      </c>
    </row>
    <row r="16" spans="1:7" ht="29.25" customHeight="1">
      <c r="A16" s="99" t="s">
        <v>120</v>
      </c>
      <c r="B16" s="100" t="s">
        <v>243</v>
      </c>
      <c r="C16" s="58" t="s">
        <v>119</v>
      </c>
      <c r="D16" s="58" t="s">
        <v>121</v>
      </c>
      <c r="E16" s="58"/>
      <c r="F16" s="58"/>
      <c r="G16" s="56">
        <f t="shared" ref="G16:G19" si="0">G17</f>
        <v>345910</v>
      </c>
    </row>
    <row r="17" spans="1:7" ht="18" customHeight="1">
      <c r="A17" s="101" t="s">
        <v>122</v>
      </c>
      <c r="B17" s="102" t="s">
        <v>243</v>
      </c>
      <c r="C17" s="55" t="s">
        <v>119</v>
      </c>
      <c r="D17" s="55" t="s">
        <v>121</v>
      </c>
      <c r="E17" s="55" t="s">
        <v>123</v>
      </c>
      <c r="F17" s="55"/>
      <c r="G17" s="61">
        <f t="shared" si="0"/>
        <v>345910</v>
      </c>
    </row>
    <row r="18" spans="1:7" ht="15.75" customHeight="1">
      <c r="A18" s="101" t="s">
        <v>124</v>
      </c>
      <c r="B18" s="102" t="s">
        <v>243</v>
      </c>
      <c r="C18" s="55" t="s">
        <v>119</v>
      </c>
      <c r="D18" s="55" t="s">
        <v>121</v>
      </c>
      <c r="E18" s="55" t="s">
        <v>125</v>
      </c>
      <c r="F18" s="55"/>
      <c r="G18" s="61">
        <f t="shared" si="0"/>
        <v>345910</v>
      </c>
    </row>
    <row r="19" spans="1:7" ht="18.75" customHeight="1">
      <c r="A19" s="101" t="s">
        <v>126</v>
      </c>
      <c r="B19" s="103" t="s">
        <v>243</v>
      </c>
      <c r="C19" s="55" t="s">
        <v>119</v>
      </c>
      <c r="D19" s="55" t="s">
        <v>121</v>
      </c>
      <c r="E19" s="55" t="s">
        <v>127</v>
      </c>
      <c r="F19" s="55"/>
      <c r="G19" s="61">
        <f t="shared" si="0"/>
        <v>345910</v>
      </c>
    </row>
    <row r="20" spans="1:7" ht="45.75" customHeight="1">
      <c r="A20" s="101" t="s">
        <v>128</v>
      </c>
      <c r="B20" s="103" t="s">
        <v>243</v>
      </c>
      <c r="C20" s="55" t="s">
        <v>119</v>
      </c>
      <c r="D20" s="55" t="s">
        <v>121</v>
      </c>
      <c r="E20" s="55" t="s">
        <v>127</v>
      </c>
      <c r="F20" s="55" t="s">
        <v>129</v>
      </c>
      <c r="G20" s="61">
        <f>'прил 7'!G22</f>
        <v>345910</v>
      </c>
    </row>
    <row r="21" spans="1:7" ht="45.75" customHeight="1">
      <c r="A21" s="59" t="s">
        <v>130</v>
      </c>
      <c r="B21" s="100" t="s">
        <v>243</v>
      </c>
      <c r="C21" s="58" t="s">
        <v>119</v>
      </c>
      <c r="D21" s="58" t="s">
        <v>131</v>
      </c>
      <c r="E21" s="58"/>
      <c r="F21" s="58"/>
      <c r="G21" s="56">
        <f>G22+G26</f>
        <v>545580.93000000005</v>
      </c>
    </row>
    <row r="22" spans="1:7" ht="18" customHeight="1">
      <c r="A22" s="101" t="s">
        <v>132</v>
      </c>
      <c r="B22" s="102" t="s">
        <v>243</v>
      </c>
      <c r="C22" s="55" t="s">
        <v>119</v>
      </c>
      <c r="D22" s="55" t="s">
        <v>131</v>
      </c>
      <c r="E22" s="55" t="s">
        <v>133</v>
      </c>
      <c r="F22" s="55"/>
      <c r="G22" s="61">
        <f t="shared" ref="G22:G28" si="1">G23</f>
        <v>524440.93000000005</v>
      </c>
    </row>
    <row r="23" spans="1:7" ht="18" customHeight="1">
      <c r="A23" s="101" t="s">
        <v>134</v>
      </c>
      <c r="B23" s="103" t="s">
        <v>243</v>
      </c>
      <c r="C23" s="55" t="s">
        <v>119</v>
      </c>
      <c r="D23" s="55" t="s">
        <v>131</v>
      </c>
      <c r="E23" s="55" t="s">
        <v>135</v>
      </c>
      <c r="F23" s="55"/>
      <c r="G23" s="61">
        <f t="shared" si="1"/>
        <v>524440.93000000005</v>
      </c>
    </row>
    <row r="24" spans="1:7" ht="18" customHeight="1">
      <c r="A24" s="101" t="s">
        <v>126</v>
      </c>
      <c r="B24" s="103" t="s">
        <v>243</v>
      </c>
      <c r="C24" s="55" t="s">
        <v>119</v>
      </c>
      <c r="D24" s="55" t="s">
        <v>131</v>
      </c>
      <c r="E24" s="55" t="s">
        <v>136</v>
      </c>
      <c r="F24" s="55"/>
      <c r="G24" s="61">
        <f t="shared" si="1"/>
        <v>524440.93000000005</v>
      </c>
    </row>
    <row r="25" spans="1:7" ht="49.5" customHeight="1">
      <c r="A25" s="101" t="s">
        <v>128</v>
      </c>
      <c r="B25" s="103" t="s">
        <v>243</v>
      </c>
      <c r="C25" s="55" t="s">
        <v>119</v>
      </c>
      <c r="D25" s="55" t="s">
        <v>131</v>
      </c>
      <c r="E25" s="55" t="s">
        <v>136</v>
      </c>
      <c r="F25" s="55" t="s">
        <v>129</v>
      </c>
      <c r="G25" s="61">
        <f>'прил 7'!G27</f>
        <v>524440.93000000005</v>
      </c>
    </row>
    <row r="26" spans="1:7" ht="18" customHeight="1">
      <c r="A26" s="63" t="s">
        <v>137</v>
      </c>
      <c r="B26" s="102" t="s">
        <v>243</v>
      </c>
      <c r="C26" s="55" t="s">
        <v>119</v>
      </c>
      <c r="D26" s="55" t="s">
        <v>131</v>
      </c>
      <c r="E26" s="55" t="s">
        <v>138</v>
      </c>
      <c r="F26" s="55"/>
      <c r="G26" s="61">
        <f t="shared" si="1"/>
        <v>21140</v>
      </c>
    </row>
    <row r="27" spans="1:7" ht="18" customHeight="1">
      <c r="A27" s="63" t="s">
        <v>177</v>
      </c>
      <c r="B27" s="103" t="s">
        <v>243</v>
      </c>
      <c r="C27" s="55" t="s">
        <v>119</v>
      </c>
      <c r="D27" s="55" t="s">
        <v>131</v>
      </c>
      <c r="E27" s="55" t="s">
        <v>139</v>
      </c>
      <c r="F27" s="55"/>
      <c r="G27" s="61">
        <f t="shared" si="1"/>
        <v>21140</v>
      </c>
    </row>
    <row r="28" spans="1:7" ht="18" customHeight="1">
      <c r="A28" s="63" t="s">
        <v>140</v>
      </c>
      <c r="B28" s="103" t="s">
        <v>243</v>
      </c>
      <c r="C28" s="55" t="s">
        <v>119</v>
      </c>
      <c r="D28" s="55" t="s">
        <v>131</v>
      </c>
      <c r="E28" s="55" t="s">
        <v>141</v>
      </c>
      <c r="F28" s="55"/>
      <c r="G28" s="61">
        <f t="shared" si="1"/>
        <v>21140</v>
      </c>
    </row>
    <row r="29" spans="1:7" ht="45.75" customHeight="1">
      <c r="A29" s="63" t="s">
        <v>128</v>
      </c>
      <c r="B29" s="103" t="s">
        <v>243</v>
      </c>
      <c r="C29" s="55" t="s">
        <v>119</v>
      </c>
      <c r="D29" s="55" t="s">
        <v>131</v>
      </c>
      <c r="E29" s="55" t="s">
        <v>141</v>
      </c>
      <c r="F29" s="55" t="s">
        <v>129</v>
      </c>
      <c r="G29" s="61">
        <v>21140</v>
      </c>
    </row>
    <row r="30" spans="1:7" s="104" customFormat="1" ht="18" customHeight="1">
      <c r="A30" s="59" t="s">
        <v>142</v>
      </c>
      <c r="B30" s="97" t="s">
        <v>243</v>
      </c>
      <c r="C30" s="58" t="s">
        <v>119</v>
      </c>
      <c r="D30" s="58" t="s">
        <v>143</v>
      </c>
      <c r="E30" s="58" t="s">
        <v>138</v>
      </c>
      <c r="F30" s="58"/>
      <c r="G30" s="56">
        <v>30000</v>
      </c>
    </row>
    <row r="31" spans="1:7" ht="18" customHeight="1">
      <c r="A31" s="63" t="s">
        <v>144</v>
      </c>
      <c r="B31" s="103" t="s">
        <v>243</v>
      </c>
      <c r="C31" s="55" t="s">
        <v>119</v>
      </c>
      <c r="D31" s="55" t="s">
        <v>143</v>
      </c>
      <c r="E31" s="55" t="s">
        <v>244</v>
      </c>
      <c r="F31" s="55"/>
      <c r="G31" s="61">
        <v>30000</v>
      </c>
    </row>
    <row r="32" spans="1:7" ht="19.5" customHeight="1">
      <c r="A32" s="63" t="s">
        <v>146</v>
      </c>
      <c r="B32" s="103" t="s">
        <v>243</v>
      </c>
      <c r="C32" s="55" t="s">
        <v>119</v>
      </c>
      <c r="D32" s="55" t="s">
        <v>143</v>
      </c>
      <c r="E32" s="55" t="s">
        <v>244</v>
      </c>
      <c r="F32" s="55" t="s">
        <v>147</v>
      </c>
      <c r="G32" s="61">
        <v>30000</v>
      </c>
    </row>
    <row r="33" spans="1:7" ht="17.25" customHeight="1">
      <c r="A33" s="99" t="s">
        <v>148</v>
      </c>
      <c r="B33" s="100" t="s">
        <v>243</v>
      </c>
      <c r="C33" s="58" t="s">
        <v>119</v>
      </c>
      <c r="D33" s="64">
        <v>13</v>
      </c>
      <c r="E33" s="65"/>
      <c r="F33" s="55"/>
      <c r="G33" s="56">
        <f>G34+G41+G39</f>
        <v>196865.33</v>
      </c>
    </row>
    <row r="34" spans="1:7" ht="30" customHeight="1">
      <c r="A34" s="105" t="s">
        <v>245</v>
      </c>
      <c r="B34" s="102" t="s">
        <v>243</v>
      </c>
      <c r="C34" s="55" t="s">
        <v>119</v>
      </c>
      <c r="D34" s="9">
        <v>13</v>
      </c>
      <c r="E34" s="10" t="s">
        <v>150</v>
      </c>
      <c r="F34" s="55"/>
      <c r="G34" s="61">
        <v>3300</v>
      </c>
    </row>
    <row r="35" spans="1:7" ht="18" customHeight="1">
      <c r="A35" s="105" t="s">
        <v>246</v>
      </c>
      <c r="B35" s="103" t="s">
        <v>243</v>
      </c>
      <c r="C35" s="55" t="s">
        <v>119</v>
      </c>
      <c r="D35" s="9">
        <v>13</v>
      </c>
      <c r="E35" s="10" t="s">
        <v>152</v>
      </c>
      <c r="F35" s="55"/>
      <c r="G35" s="61">
        <v>3300</v>
      </c>
    </row>
    <row r="36" spans="1:7" ht="29.25" customHeight="1">
      <c r="A36" s="101" t="s">
        <v>153</v>
      </c>
      <c r="B36" s="103" t="s">
        <v>243</v>
      </c>
      <c r="C36" s="55" t="s">
        <v>119</v>
      </c>
      <c r="D36" s="9">
        <v>13</v>
      </c>
      <c r="E36" s="10" t="s">
        <v>154</v>
      </c>
      <c r="F36" s="55"/>
      <c r="G36" s="61">
        <v>3300</v>
      </c>
    </row>
    <row r="37" spans="1:7" ht="14.25" customHeight="1">
      <c r="A37" s="101" t="s">
        <v>155</v>
      </c>
      <c r="B37" s="103" t="s">
        <v>243</v>
      </c>
      <c r="C37" s="55" t="s">
        <v>119</v>
      </c>
      <c r="D37" s="9">
        <v>13</v>
      </c>
      <c r="E37" s="10" t="s">
        <v>156</v>
      </c>
      <c r="F37" s="55"/>
      <c r="G37" s="61">
        <v>3300</v>
      </c>
    </row>
    <row r="38" spans="1:7" ht="18.75" customHeight="1">
      <c r="A38" s="101" t="s">
        <v>157</v>
      </c>
      <c r="B38" s="103" t="s">
        <v>243</v>
      </c>
      <c r="C38" s="55" t="s">
        <v>119</v>
      </c>
      <c r="D38" s="9">
        <v>13</v>
      </c>
      <c r="E38" s="10" t="s">
        <v>158</v>
      </c>
      <c r="F38" s="55" t="s">
        <v>159</v>
      </c>
      <c r="G38" s="61">
        <v>3300</v>
      </c>
    </row>
    <row r="39" spans="1:7" ht="45.75" customHeight="1">
      <c r="A39" s="101" t="s">
        <v>160</v>
      </c>
      <c r="B39" s="103" t="s">
        <v>243</v>
      </c>
      <c r="C39" s="55" t="s">
        <v>119</v>
      </c>
      <c r="D39" s="9">
        <v>13</v>
      </c>
      <c r="E39" s="10" t="s">
        <v>163</v>
      </c>
      <c r="F39" s="55"/>
      <c r="G39" s="61">
        <f>G40</f>
        <v>34239</v>
      </c>
    </row>
    <row r="40" spans="1:7" ht="18.75" customHeight="1">
      <c r="A40" s="101" t="s">
        <v>164</v>
      </c>
      <c r="B40" s="103" t="s">
        <v>243</v>
      </c>
      <c r="C40" s="55" t="s">
        <v>119</v>
      </c>
      <c r="D40" s="9">
        <v>13</v>
      </c>
      <c r="E40" s="10" t="s">
        <v>163</v>
      </c>
      <c r="F40" s="55" t="s">
        <v>159</v>
      </c>
      <c r="G40" s="61">
        <f>'прил 7'!G43</f>
        <v>34239</v>
      </c>
    </row>
    <row r="41" spans="1:7" ht="33" customHeight="1">
      <c r="A41" s="101" t="s">
        <v>165</v>
      </c>
      <c r="B41" s="102" t="s">
        <v>243</v>
      </c>
      <c r="C41" s="55" t="s">
        <v>119</v>
      </c>
      <c r="D41" s="9">
        <v>13</v>
      </c>
      <c r="E41" s="10" t="s">
        <v>166</v>
      </c>
      <c r="F41" s="55"/>
      <c r="G41" s="56">
        <f>G45+G46</f>
        <v>159326.32999999999</v>
      </c>
    </row>
    <row r="42" spans="1:7" ht="19.5" customHeight="1">
      <c r="A42" s="101" t="s">
        <v>167</v>
      </c>
      <c r="B42" s="102" t="s">
        <v>243</v>
      </c>
      <c r="C42" s="55" t="s">
        <v>119</v>
      </c>
      <c r="D42" s="9">
        <v>13</v>
      </c>
      <c r="E42" s="10" t="s">
        <v>168</v>
      </c>
      <c r="F42" s="55"/>
      <c r="G42" s="61">
        <f>G45+G46</f>
        <v>159326.32999999999</v>
      </c>
    </row>
    <row r="43" spans="1:7" ht="18" customHeight="1">
      <c r="A43" s="101" t="s">
        <v>169</v>
      </c>
      <c r="B43" s="103" t="s">
        <v>243</v>
      </c>
      <c r="C43" s="55" t="s">
        <v>170</v>
      </c>
      <c r="D43" s="9">
        <v>13</v>
      </c>
      <c r="E43" s="10" t="s">
        <v>171</v>
      </c>
      <c r="F43" s="55"/>
      <c r="G43" s="61">
        <f>G45+G46</f>
        <v>159326.32999999999</v>
      </c>
    </row>
    <row r="44" spans="1:7" ht="17.25" customHeight="1">
      <c r="A44" s="101" t="s">
        <v>220</v>
      </c>
      <c r="B44" s="103" t="s">
        <v>243</v>
      </c>
      <c r="C44" s="55" t="s">
        <v>119</v>
      </c>
      <c r="D44" s="9">
        <v>13</v>
      </c>
      <c r="E44" s="10" t="s">
        <v>171</v>
      </c>
      <c r="F44" s="55"/>
      <c r="G44" s="61">
        <f>G45+G46</f>
        <v>159326.32999999999</v>
      </c>
    </row>
    <row r="45" spans="1:7" ht="17.25" customHeight="1">
      <c r="A45" s="101" t="s">
        <v>157</v>
      </c>
      <c r="B45" s="103" t="s">
        <v>243</v>
      </c>
      <c r="C45" s="55" t="s">
        <v>119</v>
      </c>
      <c r="D45" s="9">
        <v>13</v>
      </c>
      <c r="E45" s="10" t="s">
        <v>171</v>
      </c>
      <c r="F45" s="55" t="s">
        <v>159</v>
      </c>
      <c r="G45" s="61">
        <f>'прил 7'!G47</f>
        <v>132560.62</v>
      </c>
    </row>
    <row r="46" spans="1:7" ht="18" customHeight="1">
      <c r="A46" s="101" t="s">
        <v>172</v>
      </c>
      <c r="B46" s="103" t="s">
        <v>243</v>
      </c>
      <c r="C46" s="55" t="s">
        <v>119</v>
      </c>
      <c r="D46" s="9">
        <v>13</v>
      </c>
      <c r="E46" s="10" t="s">
        <v>171</v>
      </c>
      <c r="F46" s="55" t="s">
        <v>173</v>
      </c>
      <c r="G46" s="61">
        <f>'прил 7'!G48</f>
        <v>26765.71</v>
      </c>
    </row>
    <row r="47" spans="1:7" ht="13.5" customHeight="1">
      <c r="A47" s="99" t="s">
        <v>174</v>
      </c>
      <c r="B47" s="97" t="s">
        <v>243</v>
      </c>
      <c r="C47" s="58" t="s">
        <v>121</v>
      </c>
      <c r="D47" s="64"/>
      <c r="E47" s="65"/>
      <c r="F47" s="58"/>
      <c r="G47" s="56">
        <f t="shared" ref="G47:G51" si="2">G48</f>
        <v>89267</v>
      </c>
    </row>
    <row r="48" spans="1:7" ht="15.75">
      <c r="A48" s="101" t="s">
        <v>175</v>
      </c>
      <c r="B48" s="103" t="s">
        <v>243</v>
      </c>
      <c r="C48" s="55" t="s">
        <v>121</v>
      </c>
      <c r="D48" s="55" t="s">
        <v>176</v>
      </c>
      <c r="E48" s="10"/>
      <c r="F48" s="55"/>
      <c r="G48" s="61">
        <f t="shared" si="2"/>
        <v>89267</v>
      </c>
    </row>
    <row r="49" spans="1:7" ht="15.75" customHeight="1">
      <c r="A49" s="101" t="s">
        <v>137</v>
      </c>
      <c r="B49" s="103" t="s">
        <v>243</v>
      </c>
      <c r="C49" s="55" t="s">
        <v>121</v>
      </c>
      <c r="D49" s="55" t="s">
        <v>176</v>
      </c>
      <c r="E49" s="10" t="s">
        <v>138</v>
      </c>
      <c r="F49" s="55"/>
      <c r="G49" s="61">
        <f t="shared" si="2"/>
        <v>89267</v>
      </c>
    </row>
    <row r="50" spans="1:7" ht="29.25" customHeight="1">
      <c r="A50" s="101" t="s">
        <v>177</v>
      </c>
      <c r="B50" s="103" t="s">
        <v>243</v>
      </c>
      <c r="C50" s="55" t="s">
        <v>121</v>
      </c>
      <c r="D50" s="55" t="s">
        <v>176</v>
      </c>
      <c r="E50" s="10" t="s">
        <v>139</v>
      </c>
      <c r="F50" s="55"/>
      <c r="G50" s="61">
        <f t="shared" si="2"/>
        <v>89267</v>
      </c>
    </row>
    <row r="51" spans="1:7" ht="27.75" customHeight="1">
      <c r="A51" s="101" t="s">
        <v>178</v>
      </c>
      <c r="B51" s="103" t="s">
        <v>243</v>
      </c>
      <c r="C51" s="55" t="s">
        <v>121</v>
      </c>
      <c r="D51" s="55" t="s">
        <v>176</v>
      </c>
      <c r="E51" s="10" t="s">
        <v>179</v>
      </c>
      <c r="F51" s="55"/>
      <c r="G51" s="61">
        <f t="shared" si="2"/>
        <v>89267</v>
      </c>
    </row>
    <row r="52" spans="1:7" ht="44.25" customHeight="1">
      <c r="A52" s="101" t="s">
        <v>128</v>
      </c>
      <c r="B52" s="102" t="s">
        <v>243</v>
      </c>
      <c r="C52" s="55" t="s">
        <v>121</v>
      </c>
      <c r="D52" s="55" t="s">
        <v>176</v>
      </c>
      <c r="E52" s="10" t="s">
        <v>179</v>
      </c>
      <c r="F52" s="55" t="s">
        <v>129</v>
      </c>
      <c r="G52" s="61">
        <v>89267</v>
      </c>
    </row>
    <row r="53" spans="1:7" ht="15.75" customHeight="1">
      <c r="A53" s="99" t="s">
        <v>180</v>
      </c>
      <c r="B53" s="97" t="s">
        <v>243</v>
      </c>
      <c r="C53" s="58" t="s">
        <v>176</v>
      </c>
      <c r="D53" s="58"/>
      <c r="E53" s="65"/>
      <c r="F53" s="58"/>
      <c r="G53" s="56">
        <v>1000</v>
      </c>
    </row>
    <row r="54" spans="1:7" s="104" customFormat="1" ht="15.75" customHeight="1">
      <c r="A54" s="99" t="s">
        <v>181</v>
      </c>
      <c r="B54" s="97" t="s">
        <v>243</v>
      </c>
      <c r="C54" s="58" t="s">
        <v>176</v>
      </c>
      <c r="D54" s="58" t="s">
        <v>182</v>
      </c>
      <c r="E54" s="65"/>
      <c r="F54" s="58"/>
      <c r="G54" s="56">
        <v>1000</v>
      </c>
    </row>
    <row r="55" spans="1:7" ht="49.5" customHeight="1">
      <c r="A55" s="63" t="s">
        <v>183</v>
      </c>
      <c r="B55" s="102" t="s">
        <v>243</v>
      </c>
      <c r="C55" s="55" t="s">
        <v>176</v>
      </c>
      <c r="D55" s="55" t="s">
        <v>182</v>
      </c>
      <c r="E55" s="10" t="s">
        <v>184</v>
      </c>
      <c r="F55" s="55"/>
      <c r="G55" s="61">
        <v>1000</v>
      </c>
    </row>
    <row r="56" spans="1:7" ht="67.5" customHeight="1">
      <c r="A56" s="63" t="s">
        <v>185</v>
      </c>
      <c r="B56" s="102" t="s">
        <v>243</v>
      </c>
      <c r="C56" s="55" t="s">
        <v>176</v>
      </c>
      <c r="D56" s="55" t="s">
        <v>182</v>
      </c>
      <c r="E56" s="10" t="s">
        <v>186</v>
      </c>
      <c r="F56" s="55"/>
      <c r="G56" s="61">
        <v>1000</v>
      </c>
    </row>
    <row r="57" spans="1:7" ht="36" customHeight="1">
      <c r="A57" s="63" t="s">
        <v>187</v>
      </c>
      <c r="B57" s="102" t="s">
        <v>243</v>
      </c>
      <c r="C57" s="55" t="s">
        <v>176</v>
      </c>
      <c r="D57" s="55" t="s">
        <v>182</v>
      </c>
      <c r="E57" s="10" t="s">
        <v>188</v>
      </c>
      <c r="F57" s="55"/>
      <c r="G57" s="61">
        <v>1000</v>
      </c>
    </row>
    <row r="58" spans="1:7" ht="51" customHeight="1">
      <c r="A58" s="63" t="s">
        <v>189</v>
      </c>
      <c r="B58" s="102" t="s">
        <v>243</v>
      </c>
      <c r="C58" s="55" t="s">
        <v>176</v>
      </c>
      <c r="D58" s="55" t="s">
        <v>182</v>
      </c>
      <c r="E58" s="10" t="s">
        <v>190</v>
      </c>
      <c r="F58" s="55"/>
      <c r="G58" s="61">
        <v>1000</v>
      </c>
    </row>
    <row r="59" spans="1:7" ht="27" customHeight="1">
      <c r="A59" s="63" t="s">
        <v>157</v>
      </c>
      <c r="B59" s="102" t="s">
        <v>243</v>
      </c>
      <c r="C59" s="55" t="s">
        <v>176</v>
      </c>
      <c r="D59" s="55" t="s">
        <v>182</v>
      </c>
      <c r="E59" s="10" t="s">
        <v>190</v>
      </c>
      <c r="F59" s="55" t="s">
        <v>159</v>
      </c>
      <c r="G59" s="61">
        <v>1000</v>
      </c>
    </row>
    <row r="60" spans="1:7" ht="13.5" customHeight="1">
      <c r="A60" s="43" t="s">
        <v>191</v>
      </c>
      <c r="B60" s="97" t="s">
        <v>243</v>
      </c>
      <c r="C60" s="58" t="s">
        <v>131</v>
      </c>
      <c r="D60" s="64"/>
      <c r="E60" s="65"/>
      <c r="F60" s="58"/>
      <c r="G60" s="56">
        <f>G62+G66</f>
        <v>339212</v>
      </c>
    </row>
    <row r="61" spans="1:7" ht="15.75">
      <c r="A61" s="59" t="s">
        <v>192</v>
      </c>
      <c r="B61" s="103" t="s">
        <v>243</v>
      </c>
      <c r="C61" s="55" t="s">
        <v>131</v>
      </c>
      <c r="D61" s="55"/>
      <c r="E61" s="10"/>
      <c r="F61" s="55"/>
      <c r="G61" s="61">
        <f t="shared" ref="G61:G77" si="3">G62</f>
        <v>180800</v>
      </c>
    </row>
    <row r="62" spans="1:7" ht="15.75" customHeight="1">
      <c r="A62" s="63" t="s">
        <v>137</v>
      </c>
      <c r="B62" s="103" t="s">
        <v>243</v>
      </c>
      <c r="C62" s="55" t="s">
        <v>131</v>
      </c>
      <c r="D62" s="55" t="s">
        <v>193</v>
      </c>
      <c r="E62" s="10" t="s">
        <v>138</v>
      </c>
      <c r="F62" s="55"/>
      <c r="G62" s="61">
        <f t="shared" si="3"/>
        <v>180800</v>
      </c>
    </row>
    <row r="63" spans="1:7" ht="29.25" customHeight="1">
      <c r="A63" s="63" t="s">
        <v>177</v>
      </c>
      <c r="B63" s="103" t="s">
        <v>243</v>
      </c>
      <c r="C63" s="55" t="s">
        <v>131</v>
      </c>
      <c r="D63" s="55" t="s">
        <v>193</v>
      </c>
      <c r="E63" s="10" t="s">
        <v>139</v>
      </c>
      <c r="F63" s="55"/>
      <c r="G63" s="61">
        <f t="shared" si="3"/>
        <v>180800</v>
      </c>
    </row>
    <row r="64" spans="1:7" ht="45.75" customHeight="1">
      <c r="A64" s="63" t="s">
        <v>194</v>
      </c>
      <c r="B64" s="103" t="s">
        <v>243</v>
      </c>
      <c r="C64" s="55" t="s">
        <v>131</v>
      </c>
      <c r="D64" s="55" t="s">
        <v>193</v>
      </c>
      <c r="E64" s="10" t="s">
        <v>195</v>
      </c>
      <c r="F64" s="55"/>
      <c r="G64" s="61">
        <f t="shared" si="3"/>
        <v>180800</v>
      </c>
    </row>
    <row r="65" spans="1:7" ht="25.5" customHeight="1">
      <c r="A65" s="63" t="s">
        <v>157</v>
      </c>
      <c r="B65" s="102" t="s">
        <v>243</v>
      </c>
      <c r="C65" s="55" t="s">
        <v>131</v>
      </c>
      <c r="D65" s="55" t="s">
        <v>193</v>
      </c>
      <c r="E65" s="10" t="s">
        <v>195</v>
      </c>
      <c r="F65" s="55" t="s">
        <v>159</v>
      </c>
      <c r="G65" s="61">
        <v>180800</v>
      </c>
    </row>
    <row r="66" spans="1:7" s="104" customFormat="1" ht="39.75" customHeight="1">
      <c r="A66" s="69" t="s">
        <v>196</v>
      </c>
      <c r="B66" s="97" t="s">
        <v>243</v>
      </c>
      <c r="C66" s="58" t="s">
        <v>131</v>
      </c>
      <c r="D66" s="58" t="s">
        <v>197</v>
      </c>
      <c r="E66" s="65"/>
      <c r="F66" s="58"/>
      <c r="G66" s="56">
        <f>G67+G69+G71</f>
        <v>158412</v>
      </c>
    </row>
    <row r="67" spans="1:7" ht="39" customHeight="1">
      <c r="A67" s="63" t="s">
        <v>198</v>
      </c>
      <c r="B67" s="102" t="s">
        <v>243</v>
      </c>
      <c r="C67" s="55" t="s">
        <v>131</v>
      </c>
      <c r="D67" s="55" t="s">
        <v>197</v>
      </c>
      <c r="E67" s="10" t="s">
        <v>199</v>
      </c>
      <c r="F67" s="55"/>
      <c r="G67" s="61">
        <v>95000</v>
      </c>
    </row>
    <row r="68" spans="1:7" ht="24.75" customHeight="1">
      <c r="A68" s="63" t="s">
        <v>157</v>
      </c>
      <c r="B68" s="102" t="s">
        <v>243</v>
      </c>
      <c r="C68" s="55" t="s">
        <v>131</v>
      </c>
      <c r="D68" s="55" t="s">
        <v>197</v>
      </c>
      <c r="E68" s="10" t="s">
        <v>199</v>
      </c>
      <c r="F68" s="55" t="s">
        <v>159</v>
      </c>
      <c r="G68" s="61">
        <v>95000</v>
      </c>
    </row>
    <row r="69" spans="1:7" s="52" customFormat="1" ht="24.75" customHeight="1">
      <c r="A69" s="168" t="s">
        <v>257</v>
      </c>
      <c r="B69" s="173" t="s">
        <v>243</v>
      </c>
      <c r="C69" s="169" t="s">
        <v>131</v>
      </c>
      <c r="D69" s="170" t="s">
        <v>197</v>
      </c>
      <c r="E69" s="171" t="s">
        <v>258</v>
      </c>
      <c r="F69" s="169"/>
      <c r="G69" s="172">
        <f>G70</f>
        <v>19024</v>
      </c>
    </row>
    <row r="70" spans="1:7" s="52" customFormat="1" ht="24.75" customHeight="1">
      <c r="A70" s="168" t="s">
        <v>157</v>
      </c>
      <c r="B70" s="173" t="s">
        <v>243</v>
      </c>
      <c r="C70" s="169" t="s">
        <v>131</v>
      </c>
      <c r="D70" s="170" t="s">
        <v>197</v>
      </c>
      <c r="E70" s="171" t="s">
        <v>258</v>
      </c>
      <c r="F70" s="169" t="s">
        <v>159</v>
      </c>
      <c r="G70" s="172">
        <v>19024</v>
      </c>
    </row>
    <row r="71" spans="1:7" s="52" customFormat="1" ht="24.75" customHeight="1">
      <c r="A71" s="168" t="s">
        <v>259</v>
      </c>
      <c r="B71" s="173" t="s">
        <v>243</v>
      </c>
      <c r="C71" s="169" t="s">
        <v>131</v>
      </c>
      <c r="D71" s="170" t="s">
        <v>197</v>
      </c>
      <c r="E71" s="171" t="s">
        <v>260</v>
      </c>
      <c r="F71" s="169"/>
      <c r="G71" s="172">
        <f>G72</f>
        <v>44388</v>
      </c>
    </row>
    <row r="72" spans="1:7" s="52" customFormat="1" ht="24.75" customHeight="1">
      <c r="A72" s="168" t="s">
        <v>157</v>
      </c>
      <c r="B72" s="173" t="s">
        <v>243</v>
      </c>
      <c r="C72" s="169" t="s">
        <v>131</v>
      </c>
      <c r="D72" s="170" t="s">
        <v>197</v>
      </c>
      <c r="E72" s="171" t="s">
        <v>260</v>
      </c>
      <c r="F72" s="169" t="s">
        <v>159</v>
      </c>
      <c r="G72" s="172">
        <v>44388</v>
      </c>
    </row>
    <row r="73" spans="1:7" s="104" customFormat="1" ht="21" customHeight="1">
      <c r="A73" s="59" t="s">
        <v>200</v>
      </c>
      <c r="B73" s="97" t="s">
        <v>243</v>
      </c>
      <c r="C73" s="58" t="s">
        <v>201</v>
      </c>
      <c r="D73" s="58"/>
      <c r="E73" s="65"/>
      <c r="F73" s="58"/>
      <c r="G73" s="56">
        <f t="shared" si="3"/>
        <v>54710</v>
      </c>
    </row>
    <row r="74" spans="1:7" s="104" customFormat="1" ht="23.25" customHeight="1">
      <c r="A74" s="59" t="s">
        <v>202</v>
      </c>
      <c r="B74" s="97" t="s">
        <v>243</v>
      </c>
      <c r="C74" s="58" t="s">
        <v>201</v>
      </c>
      <c r="D74" s="58" t="s">
        <v>121</v>
      </c>
      <c r="E74" s="65"/>
      <c r="F74" s="58"/>
      <c r="G74" s="56">
        <f t="shared" si="3"/>
        <v>54710</v>
      </c>
    </row>
    <row r="75" spans="1:7" ht="20.25" customHeight="1">
      <c r="A75" s="63" t="s">
        <v>137</v>
      </c>
      <c r="B75" s="102" t="s">
        <v>243</v>
      </c>
      <c r="C75" s="55" t="s">
        <v>201</v>
      </c>
      <c r="D75" s="55" t="s">
        <v>121</v>
      </c>
      <c r="E75" s="10" t="s">
        <v>138</v>
      </c>
      <c r="F75" s="55"/>
      <c r="G75" s="61">
        <f t="shared" si="3"/>
        <v>54710</v>
      </c>
    </row>
    <row r="76" spans="1:7" s="52" customFormat="1" ht="17.25" customHeight="1">
      <c r="A76" s="63" t="s">
        <v>177</v>
      </c>
      <c r="B76" s="102" t="s">
        <v>243</v>
      </c>
      <c r="C76" s="55" t="s">
        <v>201</v>
      </c>
      <c r="D76" s="55" t="s">
        <v>121</v>
      </c>
      <c r="E76" s="10" t="s">
        <v>139</v>
      </c>
      <c r="F76" s="55"/>
      <c r="G76" s="61">
        <f t="shared" si="3"/>
        <v>54710</v>
      </c>
    </row>
    <row r="77" spans="1:7" ht="27" customHeight="1">
      <c r="A77" s="63" t="s">
        <v>203</v>
      </c>
      <c r="B77" s="102" t="s">
        <v>243</v>
      </c>
      <c r="C77" s="55" t="s">
        <v>201</v>
      </c>
      <c r="D77" s="55" t="s">
        <v>121</v>
      </c>
      <c r="E77" s="10" t="s">
        <v>204</v>
      </c>
      <c r="F77" s="55"/>
      <c r="G77" s="61">
        <f t="shared" si="3"/>
        <v>54710</v>
      </c>
    </row>
    <row r="78" spans="1:7" ht="24.75" customHeight="1">
      <c r="A78" s="63" t="s">
        <v>157</v>
      </c>
      <c r="B78" s="102" t="s">
        <v>243</v>
      </c>
      <c r="C78" s="55" t="s">
        <v>201</v>
      </c>
      <c r="D78" s="55" t="s">
        <v>121</v>
      </c>
      <c r="E78" s="10" t="s">
        <v>204</v>
      </c>
      <c r="F78" s="55" t="s">
        <v>159</v>
      </c>
      <c r="G78" s="61">
        <v>54710</v>
      </c>
    </row>
    <row r="79" spans="1:7" ht="18" customHeight="1">
      <c r="A79" s="106" t="s">
        <v>205</v>
      </c>
      <c r="B79" s="100" t="s">
        <v>243</v>
      </c>
      <c r="C79" s="72" t="s">
        <v>206</v>
      </c>
      <c r="D79" s="72"/>
      <c r="E79" s="73"/>
      <c r="F79" s="74"/>
      <c r="G79" s="56">
        <f>G80+G92</f>
        <v>621533.74</v>
      </c>
    </row>
    <row r="80" spans="1:7" ht="16.5" customHeight="1">
      <c r="A80" s="107" t="s">
        <v>207</v>
      </c>
      <c r="B80" s="97" t="s">
        <v>243</v>
      </c>
      <c r="C80" s="72" t="s">
        <v>206</v>
      </c>
      <c r="D80" s="72" t="s">
        <v>119</v>
      </c>
      <c r="E80" s="73"/>
      <c r="F80" s="74"/>
      <c r="G80" s="56">
        <f t="shared" ref="G80:G82" si="4">G81</f>
        <v>610023.74</v>
      </c>
    </row>
    <row r="81" spans="1:7" ht="30.75" customHeight="1">
      <c r="A81" s="105" t="s">
        <v>247</v>
      </c>
      <c r="B81" s="103" t="s">
        <v>243</v>
      </c>
      <c r="C81" s="74" t="s">
        <v>206</v>
      </c>
      <c r="D81" s="74" t="s">
        <v>119</v>
      </c>
      <c r="E81" s="75" t="s">
        <v>209</v>
      </c>
      <c r="F81" s="74"/>
      <c r="G81" s="61">
        <f t="shared" si="4"/>
        <v>610023.74</v>
      </c>
    </row>
    <row r="82" spans="1:7" ht="30.75" customHeight="1">
      <c r="A82" s="108" t="s">
        <v>248</v>
      </c>
      <c r="B82" s="103" t="s">
        <v>243</v>
      </c>
      <c r="C82" s="74" t="s">
        <v>206</v>
      </c>
      <c r="D82" s="74" t="s">
        <v>119</v>
      </c>
      <c r="E82" s="74" t="s">
        <v>211</v>
      </c>
      <c r="F82" s="74"/>
      <c r="G82" s="61">
        <f t="shared" si="4"/>
        <v>610023.74</v>
      </c>
    </row>
    <row r="83" spans="1:7" ht="30" customHeight="1">
      <c r="A83" s="105" t="s">
        <v>212</v>
      </c>
      <c r="B83" s="103" t="s">
        <v>243</v>
      </c>
      <c r="C83" s="74" t="s">
        <v>206</v>
      </c>
      <c r="D83" s="74" t="s">
        <v>119</v>
      </c>
      <c r="E83" s="74" t="s">
        <v>213</v>
      </c>
      <c r="F83" s="74"/>
      <c r="G83" s="61">
        <f>G84+G86+G88</f>
        <v>610023.74</v>
      </c>
    </row>
    <row r="84" spans="1:7" ht="33" customHeight="1">
      <c r="A84" s="76" t="s">
        <v>214</v>
      </c>
      <c r="B84" s="100" t="s">
        <v>243</v>
      </c>
      <c r="C84" s="74" t="s">
        <v>206</v>
      </c>
      <c r="D84" s="74" t="s">
        <v>119</v>
      </c>
      <c r="E84" s="74" t="s">
        <v>215</v>
      </c>
      <c r="F84" s="74"/>
      <c r="G84" s="61">
        <f>SUM(G85)</f>
        <v>86932</v>
      </c>
    </row>
    <row r="85" spans="1:7" ht="46.5" customHeight="1">
      <c r="A85" s="76" t="s">
        <v>128</v>
      </c>
      <c r="B85" s="100" t="s">
        <v>243</v>
      </c>
      <c r="C85" s="74" t="s">
        <v>206</v>
      </c>
      <c r="D85" s="74" t="s">
        <v>119</v>
      </c>
      <c r="E85" s="74" t="s">
        <v>215</v>
      </c>
      <c r="F85" s="74" t="s">
        <v>129</v>
      </c>
      <c r="G85" s="61">
        <v>86932</v>
      </c>
    </row>
    <row r="86" spans="1:7" ht="39.75" customHeight="1">
      <c r="A86" s="105" t="s">
        <v>216</v>
      </c>
      <c r="B86" s="103" t="s">
        <v>243</v>
      </c>
      <c r="C86" s="74" t="s">
        <v>206</v>
      </c>
      <c r="D86" s="74" t="s">
        <v>119</v>
      </c>
      <c r="E86" s="74" t="s">
        <v>217</v>
      </c>
      <c r="F86" s="74"/>
      <c r="G86" s="61">
        <v>210000</v>
      </c>
    </row>
    <row r="87" spans="1:7" ht="24" customHeight="1">
      <c r="A87" s="105" t="s">
        <v>157</v>
      </c>
      <c r="B87" s="103" t="s">
        <v>243</v>
      </c>
      <c r="C87" s="74" t="s">
        <v>206</v>
      </c>
      <c r="D87" s="74" t="s">
        <v>119</v>
      </c>
      <c r="E87" s="74" t="s">
        <v>217</v>
      </c>
      <c r="F87" s="74" t="s">
        <v>159</v>
      </c>
      <c r="G87" s="61">
        <v>210000</v>
      </c>
    </row>
    <row r="88" spans="1:7" ht="46.5" customHeight="1">
      <c r="A88" s="66" t="s">
        <v>218</v>
      </c>
      <c r="B88" s="100" t="s">
        <v>243</v>
      </c>
      <c r="C88" s="74" t="s">
        <v>206</v>
      </c>
      <c r="D88" s="74" t="s">
        <v>119</v>
      </c>
      <c r="E88" s="74" t="s">
        <v>219</v>
      </c>
      <c r="F88" s="74"/>
      <c r="G88" s="61">
        <f>G89+G90+G91</f>
        <v>313091.74</v>
      </c>
    </row>
    <row r="89" spans="1:7" ht="46.5" customHeight="1">
      <c r="A89" s="76" t="s">
        <v>128</v>
      </c>
      <c r="B89" s="100" t="s">
        <v>243</v>
      </c>
      <c r="C89" s="74" t="s">
        <v>206</v>
      </c>
      <c r="D89" s="74" t="s">
        <v>119</v>
      </c>
      <c r="E89" s="74" t="s">
        <v>219</v>
      </c>
      <c r="F89" s="74" t="s">
        <v>129</v>
      </c>
      <c r="G89" s="61">
        <f>'прил 7'!G91</f>
        <v>220841.74</v>
      </c>
    </row>
    <row r="90" spans="1:7" ht="16.5" customHeight="1">
      <c r="A90" s="105" t="s">
        <v>157</v>
      </c>
      <c r="B90" s="103" t="s">
        <v>243</v>
      </c>
      <c r="C90" s="74" t="s">
        <v>206</v>
      </c>
      <c r="D90" s="74" t="s">
        <v>119</v>
      </c>
      <c r="E90" s="74" t="s">
        <v>221</v>
      </c>
      <c r="F90" s="74" t="s">
        <v>159</v>
      </c>
      <c r="G90" s="61">
        <f>'прил 7'!G93</f>
        <v>89000</v>
      </c>
    </row>
    <row r="91" spans="1:7" ht="16.5" customHeight="1">
      <c r="A91" s="105" t="s">
        <v>172</v>
      </c>
      <c r="B91" s="103" t="s">
        <v>243</v>
      </c>
      <c r="C91" s="74" t="s">
        <v>206</v>
      </c>
      <c r="D91" s="74" t="s">
        <v>119</v>
      </c>
      <c r="E91" s="74" t="s">
        <v>221</v>
      </c>
      <c r="F91" s="74" t="s">
        <v>173</v>
      </c>
      <c r="G91" s="61">
        <f>'прил 7'!G94</f>
        <v>3250</v>
      </c>
    </row>
    <row r="92" spans="1:7" s="104" customFormat="1" ht="16.5" customHeight="1">
      <c r="A92" s="71" t="s">
        <v>222</v>
      </c>
      <c r="B92" s="100" t="s">
        <v>243</v>
      </c>
      <c r="C92" s="82" t="s">
        <v>206</v>
      </c>
      <c r="D92" s="82"/>
      <c r="E92" s="83"/>
      <c r="F92" s="83"/>
      <c r="G92" s="85">
        <f t="shared" ref="G92:G102" si="5">G93</f>
        <v>11510</v>
      </c>
    </row>
    <row r="93" spans="1:7" ht="16.5" customHeight="1">
      <c r="A93" s="66" t="s">
        <v>137</v>
      </c>
      <c r="B93" s="103" t="s">
        <v>243</v>
      </c>
      <c r="C93" s="109" t="s">
        <v>206</v>
      </c>
      <c r="D93" s="91" t="s">
        <v>131</v>
      </c>
      <c r="E93" s="75" t="s">
        <v>138</v>
      </c>
      <c r="F93" s="84"/>
      <c r="G93" s="87">
        <f t="shared" si="5"/>
        <v>11510</v>
      </c>
    </row>
    <row r="94" spans="1:7" ht="30.75" customHeight="1">
      <c r="A94" s="66" t="s">
        <v>177</v>
      </c>
      <c r="B94" s="103" t="s">
        <v>243</v>
      </c>
      <c r="C94" s="91" t="s">
        <v>206</v>
      </c>
      <c r="D94" s="91" t="s">
        <v>131</v>
      </c>
      <c r="E94" s="75" t="s">
        <v>139</v>
      </c>
      <c r="F94" s="84"/>
      <c r="G94" s="87">
        <f t="shared" si="5"/>
        <v>11510</v>
      </c>
    </row>
    <row r="95" spans="1:7" ht="96" customHeight="1">
      <c r="A95" s="66" t="s">
        <v>223</v>
      </c>
      <c r="B95" s="103" t="s">
        <v>243</v>
      </c>
      <c r="C95" s="174" t="s">
        <v>206</v>
      </c>
      <c r="D95" s="175" t="s">
        <v>131</v>
      </c>
      <c r="E95" s="74" t="s">
        <v>224</v>
      </c>
      <c r="F95" s="176"/>
      <c r="G95" s="177">
        <f t="shared" si="5"/>
        <v>11510</v>
      </c>
    </row>
    <row r="96" spans="1:7" ht="33.75" customHeight="1">
      <c r="A96" s="66" t="s">
        <v>225</v>
      </c>
      <c r="B96" s="103" t="s">
        <v>243</v>
      </c>
      <c r="C96" s="174" t="s">
        <v>206</v>
      </c>
      <c r="D96" s="175" t="s">
        <v>131</v>
      </c>
      <c r="E96" s="74" t="s">
        <v>224</v>
      </c>
      <c r="F96" s="176">
        <v>200</v>
      </c>
      <c r="G96" s="177">
        <v>11510</v>
      </c>
    </row>
    <row r="97" spans="1:7" s="104" customFormat="1" ht="16.5" customHeight="1">
      <c r="A97" s="80" t="s">
        <v>226</v>
      </c>
      <c r="B97" s="100" t="s">
        <v>243</v>
      </c>
      <c r="C97" s="81">
        <v>10</v>
      </c>
      <c r="D97" s="81"/>
      <c r="E97" s="83"/>
      <c r="F97" s="83"/>
      <c r="G97" s="110">
        <f t="shared" si="5"/>
        <v>162476.99</v>
      </c>
    </row>
    <row r="98" spans="1:7" s="104" customFormat="1" ht="16.5" customHeight="1">
      <c r="A98" s="80" t="s">
        <v>227</v>
      </c>
      <c r="B98" s="100" t="s">
        <v>243</v>
      </c>
      <c r="C98" s="81">
        <v>10</v>
      </c>
      <c r="D98" s="86" t="s">
        <v>119</v>
      </c>
      <c r="E98" s="83"/>
      <c r="F98" s="83"/>
      <c r="G98" s="110">
        <f t="shared" si="5"/>
        <v>162476.99</v>
      </c>
    </row>
    <row r="99" spans="1:7" s="104" customFormat="1" ht="30.75" customHeight="1">
      <c r="A99" s="88" t="s">
        <v>228</v>
      </c>
      <c r="B99" s="100" t="s">
        <v>243</v>
      </c>
      <c r="C99" s="83">
        <v>10</v>
      </c>
      <c r="D99" s="86" t="s">
        <v>119</v>
      </c>
      <c r="E99" s="83" t="s">
        <v>229</v>
      </c>
      <c r="F99" s="83"/>
      <c r="G99" s="110">
        <f t="shared" si="5"/>
        <v>162476.99</v>
      </c>
    </row>
    <row r="100" spans="1:7" ht="42" customHeight="1">
      <c r="A100" s="89" t="s">
        <v>230</v>
      </c>
      <c r="B100" s="103" t="s">
        <v>243</v>
      </c>
      <c r="C100" s="90">
        <v>10</v>
      </c>
      <c r="D100" s="91" t="s">
        <v>119</v>
      </c>
      <c r="E100" s="84" t="s">
        <v>231</v>
      </c>
      <c r="F100" s="84"/>
      <c r="G100" s="87">
        <f t="shared" si="5"/>
        <v>162476.99</v>
      </c>
    </row>
    <row r="101" spans="1:7" ht="33.75" customHeight="1">
      <c r="A101" s="92" t="s">
        <v>232</v>
      </c>
      <c r="B101" s="103" t="s">
        <v>243</v>
      </c>
      <c r="C101" s="90">
        <v>10</v>
      </c>
      <c r="D101" s="91" t="s">
        <v>119</v>
      </c>
      <c r="E101" s="84" t="s">
        <v>233</v>
      </c>
      <c r="F101" s="84"/>
      <c r="G101" s="87">
        <f t="shared" si="5"/>
        <v>162476.99</v>
      </c>
    </row>
    <row r="102" spans="1:7" ht="16.5" customHeight="1">
      <c r="A102" s="89" t="s">
        <v>234</v>
      </c>
      <c r="B102" s="103" t="s">
        <v>243</v>
      </c>
      <c r="C102" s="90">
        <v>10</v>
      </c>
      <c r="D102" s="91" t="s">
        <v>119</v>
      </c>
      <c r="E102" s="84" t="s">
        <v>235</v>
      </c>
      <c r="F102" s="84"/>
      <c r="G102" s="87">
        <f t="shared" si="5"/>
        <v>162476.99</v>
      </c>
    </row>
    <row r="103" spans="1:7" ht="17.25" customHeight="1">
      <c r="A103" s="89" t="s">
        <v>234</v>
      </c>
      <c r="B103" s="103" t="s">
        <v>243</v>
      </c>
      <c r="C103" s="90">
        <v>10</v>
      </c>
      <c r="D103" s="91" t="s">
        <v>119</v>
      </c>
      <c r="E103" s="84" t="s">
        <v>235</v>
      </c>
      <c r="F103" s="84">
        <v>300</v>
      </c>
      <c r="G103" s="87">
        <v>162476.99</v>
      </c>
    </row>
  </sheetData>
  <mergeCells count="9">
    <mergeCell ref="B6:G6"/>
    <mergeCell ref="B7:G7"/>
    <mergeCell ref="A10:G10"/>
    <mergeCell ref="A11:G11"/>
    <mergeCell ref="B1:G1"/>
    <mergeCell ref="B2:G2"/>
    <mergeCell ref="B3:G3"/>
    <mergeCell ref="B4:G4"/>
    <mergeCell ref="B5:G5"/>
  </mergeCells>
  <printOptions gridLines="1"/>
  <pageMargins left="0.70833333333333315" right="0.70833333333333315" top="0.74791666666666701" bottom="0.94513888888888908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72"/>
  <sheetViews>
    <sheetView tabSelected="1" zoomScale="110" workbookViewId="0">
      <selection activeCell="I1" sqref="I1"/>
    </sheetView>
  </sheetViews>
  <sheetFormatPr defaultRowHeight="15"/>
  <cols>
    <col min="1" max="1" width="68.5703125" style="111" bestFit="1" customWidth="1"/>
    <col min="2" max="2" width="11.5703125" style="112" bestFit="1" customWidth="1"/>
    <col min="3" max="3" width="5.28515625" style="112" bestFit="1" customWidth="1"/>
    <col min="4" max="4" width="10.140625" style="113" bestFit="1" customWidth="1"/>
    <col min="5" max="257" width="9.140625" style="112" bestFit="1" customWidth="1"/>
    <col min="258" max="1025" width="9.140625" bestFit="1" customWidth="1"/>
  </cols>
  <sheetData>
    <row r="1" spans="1:5" ht="15" customHeight="1">
      <c r="A1" s="164" t="s">
        <v>249</v>
      </c>
      <c r="B1" s="164"/>
      <c r="C1" s="164"/>
      <c r="D1" s="164"/>
      <c r="E1" s="114"/>
    </row>
    <row r="2" spans="1:5">
      <c r="A2" s="164" t="s">
        <v>1</v>
      </c>
      <c r="B2" s="164"/>
      <c r="C2" s="164"/>
      <c r="D2" s="164"/>
      <c r="E2" s="114"/>
    </row>
    <row r="3" spans="1:5">
      <c r="A3" s="164" t="s">
        <v>250</v>
      </c>
      <c r="B3" s="164"/>
      <c r="C3" s="164"/>
      <c r="D3" s="164"/>
      <c r="E3" s="114"/>
    </row>
    <row r="4" spans="1:5">
      <c r="A4" s="164" t="s">
        <v>3</v>
      </c>
      <c r="B4" s="164"/>
      <c r="C4" s="164"/>
      <c r="D4" s="164"/>
      <c r="E4" s="114"/>
    </row>
    <row r="5" spans="1:5">
      <c r="A5" s="164" t="s">
        <v>4</v>
      </c>
      <c r="B5" s="164"/>
      <c r="C5" s="164"/>
      <c r="D5" s="164"/>
      <c r="E5" s="114"/>
    </row>
    <row r="6" spans="1:5" ht="12" customHeight="1">
      <c r="A6" s="165" t="s">
        <v>251</v>
      </c>
      <c r="B6" s="165"/>
      <c r="C6" s="165"/>
      <c r="D6" s="165"/>
      <c r="E6" s="114"/>
    </row>
    <row r="7" spans="1:5">
      <c r="A7" s="166"/>
      <c r="B7" s="166"/>
      <c r="C7" s="166"/>
      <c r="D7" s="166"/>
    </row>
    <row r="8" spans="1:5" ht="34.5" customHeight="1">
      <c r="A8" s="167" t="s">
        <v>252</v>
      </c>
      <c r="B8" s="167"/>
      <c r="C8" s="167"/>
      <c r="D8" s="167"/>
    </row>
    <row r="9" spans="1:5" ht="14.25" customHeight="1">
      <c r="D9" s="115" t="s">
        <v>9</v>
      </c>
    </row>
    <row r="10" spans="1:5" ht="24.75" customHeight="1">
      <c r="A10" s="116" t="s">
        <v>112</v>
      </c>
      <c r="B10" s="117" t="s">
        <v>115</v>
      </c>
      <c r="C10" s="117" t="s">
        <v>116</v>
      </c>
      <c r="D10" s="118" t="s">
        <v>12</v>
      </c>
    </row>
    <row r="11" spans="1:5">
      <c r="A11" s="119" t="s">
        <v>117</v>
      </c>
      <c r="B11" s="120"/>
      <c r="C11" s="120"/>
      <c r="D11" s="121">
        <f>D12+D28+D36+D41+D45+D49+D54+D56+D23</f>
        <v>2386555.9900000002</v>
      </c>
    </row>
    <row r="12" spans="1:5" ht="27.75" customHeight="1">
      <c r="A12" s="122" t="s">
        <v>253</v>
      </c>
      <c r="B12" s="123" t="s">
        <v>209</v>
      </c>
      <c r="C12" s="124"/>
      <c r="D12" s="121">
        <f t="shared" ref="D12:D13" si="0">D13</f>
        <v>610023.74</v>
      </c>
    </row>
    <row r="13" spans="1:5" ht="39" customHeight="1">
      <c r="A13" s="125" t="s">
        <v>210</v>
      </c>
      <c r="B13" s="126" t="s">
        <v>211</v>
      </c>
      <c r="C13" s="126"/>
      <c r="D13" s="127">
        <f t="shared" si="0"/>
        <v>610023.74</v>
      </c>
    </row>
    <row r="14" spans="1:5" ht="27" customHeight="1">
      <c r="A14" s="125" t="s">
        <v>212</v>
      </c>
      <c r="B14" s="126" t="s">
        <v>213</v>
      </c>
      <c r="C14" s="126"/>
      <c r="D14" s="127">
        <f>D15+D17+D19</f>
        <v>610023.74</v>
      </c>
    </row>
    <row r="15" spans="1:5" ht="27" customHeight="1">
      <c r="A15" s="128" t="s">
        <v>214</v>
      </c>
      <c r="B15" s="129" t="s">
        <v>215</v>
      </c>
      <c r="C15" s="126"/>
      <c r="D15" s="127">
        <f>SUM(D16)</f>
        <v>86932</v>
      </c>
    </row>
    <row r="16" spans="1:5" ht="39.75" customHeight="1">
      <c r="A16" s="128" t="s">
        <v>128</v>
      </c>
      <c r="B16" s="129" t="s">
        <v>215</v>
      </c>
      <c r="C16" s="126" t="s">
        <v>129</v>
      </c>
      <c r="D16" s="127">
        <f>SUM('прил 7'!G87)</f>
        <v>86932</v>
      </c>
    </row>
    <row r="17" spans="1:4" ht="24.75" customHeight="1">
      <c r="A17" s="130" t="s">
        <v>216</v>
      </c>
      <c r="B17" s="126" t="s">
        <v>217</v>
      </c>
      <c r="C17" s="126"/>
      <c r="D17" s="127">
        <v>210000</v>
      </c>
    </row>
    <row r="18" spans="1:4" ht="24.75" customHeight="1">
      <c r="A18" s="130" t="s">
        <v>157</v>
      </c>
      <c r="B18" s="126" t="s">
        <v>217</v>
      </c>
      <c r="C18" s="126" t="s">
        <v>159</v>
      </c>
      <c r="D18" s="127">
        <v>210000</v>
      </c>
    </row>
    <row r="19" spans="1:4" ht="27" customHeight="1">
      <c r="A19" s="131" t="s">
        <v>218</v>
      </c>
      <c r="B19" s="129" t="s">
        <v>219</v>
      </c>
      <c r="C19" s="126"/>
      <c r="D19" s="127">
        <f>D20+D21+D22</f>
        <v>313091.74</v>
      </c>
    </row>
    <row r="20" spans="1:4" ht="40.5" customHeight="1">
      <c r="A20" s="128" t="s">
        <v>128</v>
      </c>
      <c r="B20" s="129" t="s">
        <v>219</v>
      </c>
      <c r="C20" s="126" t="s">
        <v>129</v>
      </c>
      <c r="D20" s="127">
        <f>'прил 7'!G91</f>
        <v>220841.74</v>
      </c>
    </row>
    <row r="21" spans="1:4" ht="24.75" customHeight="1">
      <c r="A21" s="130" t="s">
        <v>157</v>
      </c>
      <c r="B21" s="126" t="s">
        <v>221</v>
      </c>
      <c r="C21" s="126" t="s">
        <v>159</v>
      </c>
      <c r="D21" s="127">
        <f>'прил 7'!G93</f>
        <v>89000</v>
      </c>
    </row>
    <row r="22" spans="1:4" ht="13.5" customHeight="1">
      <c r="A22" s="130" t="s">
        <v>172</v>
      </c>
      <c r="B22" s="126" t="s">
        <v>221</v>
      </c>
      <c r="C22" s="126" t="s">
        <v>173</v>
      </c>
      <c r="D22" s="127">
        <f>'прил 7'!G94</f>
        <v>3250</v>
      </c>
    </row>
    <row r="23" spans="1:4" ht="25.5" customHeight="1">
      <c r="A23" s="132" t="s">
        <v>228</v>
      </c>
      <c r="B23" s="133" t="s">
        <v>229</v>
      </c>
      <c r="C23" s="134"/>
      <c r="D23" s="135">
        <f>D27</f>
        <v>162476.99</v>
      </c>
    </row>
    <row r="24" spans="1:4" ht="43.5" customHeight="1">
      <c r="A24" s="136" t="s">
        <v>254</v>
      </c>
      <c r="B24" s="134" t="s">
        <v>231</v>
      </c>
      <c r="C24" s="134"/>
      <c r="D24" s="137">
        <v>162476.99</v>
      </c>
    </row>
    <row r="25" spans="1:4" ht="26.25" customHeight="1">
      <c r="A25" s="138" t="s">
        <v>232</v>
      </c>
      <c r="B25" s="134" t="s">
        <v>233</v>
      </c>
      <c r="C25" s="134"/>
      <c r="D25" s="137">
        <v>162476.99</v>
      </c>
    </row>
    <row r="26" spans="1:4" ht="13.5" customHeight="1">
      <c r="A26" s="136" t="s">
        <v>234</v>
      </c>
      <c r="B26" s="134" t="s">
        <v>235</v>
      </c>
      <c r="C26" s="134"/>
      <c r="D26" s="137">
        <v>162476.99</v>
      </c>
    </row>
    <row r="27" spans="1:4" ht="13.5" customHeight="1">
      <c r="A27" s="136" t="s">
        <v>234</v>
      </c>
      <c r="B27" s="134" t="s">
        <v>235</v>
      </c>
      <c r="C27" s="134">
        <v>300</v>
      </c>
      <c r="D27" s="137">
        <v>162476.99</v>
      </c>
    </row>
    <row r="28" spans="1:4" ht="27.75" customHeight="1">
      <c r="A28" s="139" t="s">
        <v>149</v>
      </c>
      <c r="B28" s="140" t="s">
        <v>150</v>
      </c>
      <c r="C28" s="124"/>
      <c r="D28" s="141">
        <f>D29+D33</f>
        <v>37539</v>
      </c>
    </row>
    <row r="29" spans="1:4" ht="42" customHeight="1">
      <c r="A29" s="131" t="s">
        <v>230</v>
      </c>
      <c r="B29" s="117" t="s">
        <v>152</v>
      </c>
      <c r="C29" s="126"/>
      <c r="D29" s="142">
        <v>3300</v>
      </c>
    </row>
    <row r="30" spans="1:4" ht="29.25" customHeight="1">
      <c r="A30" s="143" t="s">
        <v>153</v>
      </c>
      <c r="B30" s="117" t="s">
        <v>154</v>
      </c>
      <c r="C30" s="126"/>
      <c r="D30" s="142">
        <v>3300</v>
      </c>
    </row>
    <row r="31" spans="1:4" ht="18.75" customHeight="1">
      <c r="A31" s="144" t="s">
        <v>155</v>
      </c>
      <c r="B31" s="117" t="s">
        <v>156</v>
      </c>
      <c r="C31" s="126"/>
      <c r="D31" s="142">
        <v>3300</v>
      </c>
    </row>
    <row r="32" spans="1:4" ht="20.25" customHeight="1">
      <c r="A32" s="143" t="s">
        <v>157</v>
      </c>
      <c r="B32" s="117" t="s">
        <v>158</v>
      </c>
      <c r="C32" s="126" t="s">
        <v>159</v>
      </c>
      <c r="D32" s="142">
        <v>3300</v>
      </c>
    </row>
    <row r="33" spans="1:4" ht="29.25" customHeight="1">
      <c r="A33" s="143" t="s">
        <v>160</v>
      </c>
      <c r="B33" s="117" t="s">
        <v>161</v>
      </c>
      <c r="C33" s="126"/>
      <c r="D33" s="142">
        <f t="shared" ref="D33:D50" si="1">D34</f>
        <v>34239</v>
      </c>
    </row>
    <row r="34" spans="1:4" ht="18.75" customHeight="1">
      <c r="A34" s="144" t="s">
        <v>155</v>
      </c>
      <c r="B34" s="117" t="s">
        <v>163</v>
      </c>
      <c r="C34" s="126"/>
      <c r="D34" s="142">
        <f t="shared" si="1"/>
        <v>34239</v>
      </c>
    </row>
    <row r="35" spans="1:4" ht="20.25" customHeight="1">
      <c r="A35" s="143" t="s">
        <v>157</v>
      </c>
      <c r="B35" s="117" t="s">
        <v>163</v>
      </c>
      <c r="C35" s="126" t="s">
        <v>159</v>
      </c>
      <c r="D35" s="142">
        <f>'прил 7'!G43</f>
        <v>34239</v>
      </c>
    </row>
    <row r="36" spans="1:4" s="145" customFormat="1" ht="40.5" customHeight="1">
      <c r="A36" s="146" t="s">
        <v>183</v>
      </c>
      <c r="B36" s="140" t="s">
        <v>184</v>
      </c>
      <c r="C36" s="124"/>
      <c r="D36" s="141">
        <v>1000</v>
      </c>
    </row>
    <row r="37" spans="1:4" ht="61.5" customHeight="1">
      <c r="A37" s="143" t="s">
        <v>185</v>
      </c>
      <c r="B37" s="117" t="s">
        <v>186</v>
      </c>
      <c r="C37" s="126"/>
      <c r="D37" s="142">
        <v>1000</v>
      </c>
    </row>
    <row r="38" spans="1:4" ht="28.5" customHeight="1">
      <c r="A38" s="143" t="s">
        <v>187</v>
      </c>
      <c r="B38" s="117" t="s">
        <v>188</v>
      </c>
      <c r="C38" s="126"/>
      <c r="D38" s="142">
        <v>1000</v>
      </c>
    </row>
    <row r="39" spans="1:4" ht="41.25" customHeight="1">
      <c r="A39" s="143" t="s">
        <v>189</v>
      </c>
      <c r="B39" s="117" t="s">
        <v>190</v>
      </c>
      <c r="C39" s="126"/>
      <c r="D39" s="142">
        <v>1000</v>
      </c>
    </row>
    <row r="40" spans="1:4" ht="20.25" customHeight="1">
      <c r="A40" s="143" t="s">
        <v>157</v>
      </c>
      <c r="B40" s="117" t="s">
        <v>190</v>
      </c>
      <c r="C40" s="126" t="s">
        <v>159</v>
      </c>
      <c r="D40" s="142">
        <v>1000</v>
      </c>
    </row>
    <row r="41" spans="1:4" ht="12.75" customHeight="1">
      <c r="A41" s="147" t="s">
        <v>124</v>
      </c>
      <c r="B41" s="148" t="s">
        <v>123</v>
      </c>
      <c r="C41" s="148"/>
      <c r="D41" s="121">
        <f t="shared" si="1"/>
        <v>345910</v>
      </c>
    </row>
    <row r="42" spans="1:4" ht="12.75" customHeight="1">
      <c r="A42" s="149" t="s">
        <v>255</v>
      </c>
      <c r="B42" s="120" t="s">
        <v>125</v>
      </c>
      <c r="C42" s="148"/>
      <c r="D42" s="127">
        <f t="shared" si="1"/>
        <v>345910</v>
      </c>
    </row>
    <row r="43" spans="1:4" ht="12.75" customHeight="1">
      <c r="A43" s="149" t="s">
        <v>126</v>
      </c>
      <c r="B43" s="120" t="s">
        <v>127</v>
      </c>
      <c r="C43" s="120"/>
      <c r="D43" s="127">
        <f t="shared" si="1"/>
        <v>345910</v>
      </c>
    </row>
    <row r="44" spans="1:4" ht="36.75" customHeight="1">
      <c r="A44" s="149" t="s">
        <v>128</v>
      </c>
      <c r="B44" s="120" t="s">
        <v>127</v>
      </c>
      <c r="C44" s="120" t="s">
        <v>129</v>
      </c>
      <c r="D44" s="127">
        <f>'прил 7'!G22</f>
        <v>345910</v>
      </c>
    </row>
    <row r="45" spans="1:4" ht="14.25" customHeight="1">
      <c r="A45" s="150" t="s">
        <v>132</v>
      </c>
      <c r="B45" s="148" t="s">
        <v>133</v>
      </c>
      <c r="C45" s="148"/>
      <c r="D45" s="121">
        <f t="shared" si="1"/>
        <v>524440.93000000005</v>
      </c>
    </row>
    <row r="46" spans="1:4" ht="12.75" customHeight="1">
      <c r="A46" s="149" t="s">
        <v>134</v>
      </c>
      <c r="B46" s="120" t="s">
        <v>135</v>
      </c>
      <c r="C46" s="120"/>
      <c r="D46" s="127">
        <f t="shared" si="1"/>
        <v>524440.93000000005</v>
      </c>
    </row>
    <row r="47" spans="1:4" ht="14.25" customHeight="1">
      <c r="A47" s="149" t="s">
        <v>126</v>
      </c>
      <c r="B47" s="120" t="s">
        <v>136</v>
      </c>
      <c r="C47" s="120"/>
      <c r="D47" s="127">
        <f t="shared" si="1"/>
        <v>524440.93000000005</v>
      </c>
    </row>
    <row r="48" spans="1:4" ht="36.75" customHeight="1">
      <c r="A48" s="149" t="s">
        <v>128</v>
      </c>
      <c r="B48" s="120" t="s">
        <v>136</v>
      </c>
      <c r="C48" s="120" t="s">
        <v>129</v>
      </c>
      <c r="D48" s="127">
        <f>'прил 7'!G27</f>
        <v>524440.93000000005</v>
      </c>
    </row>
    <row r="49" spans="1:4" ht="26.25" customHeight="1">
      <c r="A49" s="151" t="s">
        <v>256</v>
      </c>
      <c r="B49" s="152" t="s">
        <v>166</v>
      </c>
      <c r="C49" s="148"/>
      <c r="D49" s="121">
        <f t="shared" si="1"/>
        <v>159326.32999999999</v>
      </c>
    </row>
    <row r="50" spans="1:4" ht="13.5" customHeight="1">
      <c r="A50" s="153" t="s">
        <v>167</v>
      </c>
      <c r="B50" s="154" t="s">
        <v>168</v>
      </c>
      <c r="C50" s="120"/>
      <c r="D50" s="127">
        <f t="shared" si="1"/>
        <v>159326.32999999999</v>
      </c>
    </row>
    <row r="51" spans="1:4" ht="12.75" customHeight="1">
      <c r="A51" s="149" t="s">
        <v>169</v>
      </c>
      <c r="B51" s="154" t="s">
        <v>171</v>
      </c>
      <c r="C51" s="120"/>
      <c r="D51" s="127">
        <f>D52+D53</f>
        <v>159326.32999999999</v>
      </c>
    </row>
    <row r="52" spans="1:4" ht="17.25" customHeight="1">
      <c r="A52" s="149" t="s">
        <v>157</v>
      </c>
      <c r="B52" s="154" t="s">
        <v>171</v>
      </c>
      <c r="C52" s="120" t="s">
        <v>159</v>
      </c>
      <c r="D52" s="127">
        <f>'прил 7'!G47</f>
        <v>132560.62</v>
      </c>
    </row>
    <row r="53" spans="1:4" ht="12.75" customHeight="1">
      <c r="A53" s="149" t="s">
        <v>172</v>
      </c>
      <c r="B53" s="154" t="s">
        <v>171</v>
      </c>
      <c r="C53" s="120" t="s">
        <v>173</v>
      </c>
      <c r="D53" s="127">
        <f>'прил 7'!G48</f>
        <v>26765.71</v>
      </c>
    </row>
    <row r="54" spans="1:4" ht="28.5" customHeight="1">
      <c r="A54" s="146" t="s">
        <v>178</v>
      </c>
      <c r="B54" s="140" t="s">
        <v>179</v>
      </c>
      <c r="C54" s="124"/>
      <c r="D54" s="141">
        <v>89267</v>
      </c>
    </row>
    <row r="55" spans="1:4" ht="12.75" customHeight="1">
      <c r="A55" s="143" t="s">
        <v>128</v>
      </c>
      <c r="B55" s="117" t="s">
        <v>179</v>
      </c>
      <c r="C55" s="126" t="s">
        <v>129</v>
      </c>
      <c r="D55" s="142">
        <v>89267</v>
      </c>
    </row>
    <row r="56" spans="1:4" ht="12.75" customHeight="1">
      <c r="A56" s="155" t="s">
        <v>137</v>
      </c>
      <c r="B56" s="140" t="s">
        <v>138</v>
      </c>
      <c r="C56" s="126"/>
      <c r="D56" s="141">
        <f>D57+D59+D61+D63+D65+D67+D69+D71</f>
        <v>456572</v>
      </c>
    </row>
    <row r="57" spans="1:4" ht="41.25" customHeight="1">
      <c r="A57" s="143" t="s">
        <v>194</v>
      </c>
      <c r="B57" s="117" t="s">
        <v>195</v>
      </c>
      <c r="C57" s="126"/>
      <c r="D57" s="142">
        <f>D58</f>
        <v>180800</v>
      </c>
    </row>
    <row r="58" spans="1:4" ht="28.5" customHeight="1">
      <c r="A58" s="143" t="s">
        <v>157</v>
      </c>
      <c r="B58" s="117" t="s">
        <v>195</v>
      </c>
      <c r="C58" s="126" t="s">
        <v>159</v>
      </c>
      <c r="D58" s="142">
        <v>180800</v>
      </c>
    </row>
    <row r="59" spans="1:4" ht="30" customHeight="1">
      <c r="A59" s="143" t="s">
        <v>203</v>
      </c>
      <c r="B59" s="117" t="s">
        <v>204</v>
      </c>
      <c r="C59" s="126"/>
      <c r="D59" s="142">
        <f>D60</f>
        <v>54710</v>
      </c>
    </row>
    <row r="60" spans="1:4" ht="29.25" customHeight="1">
      <c r="A60" s="143" t="s">
        <v>157</v>
      </c>
      <c r="B60" s="117" t="s">
        <v>204</v>
      </c>
      <c r="C60" s="126" t="s">
        <v>129</v>
      </c>
      <c r="D60" s="142">
        <v>54710</v>
      </c>
    </row>
    <row r="61" spans="1:4" ht="92.25" customHeight="1">
      <c r="A61" s="131" t="s">
        <v>223</v>
      </c>
      <c r="B61" s="129" t="s">
        <v>224</v>
      </c>
      <c r="C61" s="126"/>
      <c r="D61" s="142">
        <f>D62</f>
        <v>11510</v>
      </c>
    </row>
    <row r="62" spans="1:4" ht="29.25" customHeight="1">
      <c r="A62" s="131" t="s">
        <v>225</v>
      </c>
      <c r="B62" s="129" t="s">
        <v>224</v>
      </c>
      <c r="C62" s="126" t="s">
        <v>159</v>
      </c>
      <c r="D62" s="142">
        <v>11510</v>
      </c>
    </row>
    <row r="63" spans="1:4" ht="30" customHeight="1">
      <c r="A63" s="143" t="s">
        <v>198</v>
      </c>
      <c r="B63" s="117" t="s">
        <v>199</v>
      </c>
      <c r="C63" s="126"/>
      <c r="D63" s="142">
        <v>95000</v>
      </c>
    </row>
    <row r="64" spans="1:4" ht="29.25" customHeight="1">
      <c r="A64" s="143" t="s">
        <v>157</v>
      </c>
      <c r="B64" s="117" t="s">
        <v>199</v>
      </c>
      <c r="C64" s="126" t="s">
        <v>159</v>
      </c>
      <c r="D64" s="142">
        <v>95000</v>
      </c>
    </row>
    <row r="65" spans="1:257" s="52" customFormat="1" ht="29.25" customHeight="1">
      <c r="A65" s="178" t="s">
        <v>257</v>
      </c>
      <c r="B65" s="179" t="s">
        <v>258</v>
      </c>
      <c r="C65" s="180"/>
      <c r="D65" s="181">
        <f>D66</f>
        <v>19024</v>
      </c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</row>
    <row r="66" spans="1:257" s="52" customFormat="1" ht="29.25" customHeight="1">
      <c r="A66" s="178" t="s">
        <v>157</v>
      </c>
      <c r="B66" s="179" t="s">
        <v>258</v>
      </c>
      <c r="C66" s="180" t="s">
        <v>159</v>
      </c>
      <c r="D66" s="181">
        <v>19024</v>
      </c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</row>
    <row r="67" spans="1:257" s="52" customFormat="1" ht="29.25" customHeight="1">
      <c r="A67" s="178" t="s">
        <v>259</v>
      </c>
      <c r="B67" s="179" t="s">
        <v>260</v>
      </c>
      <c r="C67" s="180"/>
      <c r="D67" s="181">
        <f>D68</f>
        <v>44388</v>
      </c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</row>
    <row r="68" spans="1:257" s="52" customFormat="1" ht="29.25" customHeight="1">
      <c r="A68" s="178" t="s">
        <v>157</v>
      </c>
      <c r="B68" s="179" t="s">
        <v>260</v>
      </c>
      <c r="C68" s="180" t="s">
        <v>159</v>
      </c>
      <c r="D68" s="181">
        <v>44388</v>
      </c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</row>
    <row r="69" spans="1:257" ht="27" customHeight="1">
      <c r="A69" s="143" t="s">
        <v>140</v>
      </c>
      <c r="B69" s="156" t="s">
        <v>141</v>
      </c>
      <c r="C69" s="126"/>
      <c r="D69" s="142">
        <f>D70</f>
        <v>21140</v>
      </c>
    </row>
    <row r="70" spans="1:257" ht="28.5" customHeight="1">
      <c r="A70" s="143" t="s">
        <v>128</v>
      </c>
      <c r="B70" s="156" t="s">
        <v>141</v>
      </c>
      <c r="C70" s="126" t="s">
        <v>129</v>
      </c>
      <c r="D70" s="142">
        <v>21140</v>
      </c>
    </row>
    <row r="71" spans="1:257" ht="12.75" customHeight="1">
      <c r="A71" s="149" t="s">
        <v>144</v>
      </c>
      <c r="B71" s="156" t="s">
        <v>244</v>
      </c>
      <c r="C71" s="120"/>
      <c r="D71" s="127">
        <v>30000</v>
      </c>
    </row>
    <row r="72" spans="1:257" ht="17.25" customHeight="1">
      <c r="A72" s="143" t="s">
        <v>146</v>
      </c>
      <c r="B72" s="156" t="s">
        <v>244</v>
      </c>
      <c r="C72" s="120" t="s">
        <v>147</v>
      </c>
      <c r="D72" s="127">
        <v>30000</v>
      </c>
    </row>
  </sheetData>
  <mergeCells count="8">
    <mergeCell ref="A6:D6"/>
    <mergeCell ref="A7:D7"/>
    <mergeCell ref="A8:D8"/>
    <mergeCell ref="A1:D1"/>
    <mergeCell ref="A2:D2"/>
    <mergeCell ref="A3:D3"/>
    <mergeCell ref="A4:D4"/>
    <mergeCell ref="A5:D5"/>
  </mergeCells>
  <printOptions gridLines="1"/>
  <pageMargins left="0.47222222222222204" right="0.23611111111111102" top="0.35416666666666702" bottom="0.35416666666666702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прил1</vt:lpstr>
      <vt:lpstr>прил 5</vt:lpstr>
      <vt:lpstr>прил 7</vt:lpstr>
      <vt:lpstr>прил 9</vt:lpstr>
      <vt:lpstr>прил 11</vt:lpstr>
      <vt:lpstr>'прил 7'!Excel_BuiltIn_Print_Area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Света</cp:lastModifiedBy>
  <cp:revision>2</cp:revision>
  <dcterms:created xsi:type="dcterms:W3CDTF">2020-12-17T12:11:07Z</dcterms:created>
  <dcterms:modified xsi:type="dcterms:W3CDTF">2021-12-23T19:16:08Z</dcterms:modified>
  <dc:language>en-US</dc:language>
</cp:coreProperties>
</file>