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 activeTab="13"/>
  </bookViews>
  <sheets>
    <sheet name="прил1" sheetId="1" r:id="rId1"/>
    <sheet name="прил 2" sheetId="2" r:id="rId2"/>
    <sheet name="прил 3" sheetId="3" r:id="rId3"/>
    <sheet name="прил 4" sheetId="4" r:id="rId4"/>
    <sheet name="прил 5" sheetId="5" r:id="rId5"/>
    <sheet name="прил 6" sheetId="6" r:id="rId6"/>
    <sheet name="прил 7" sheetId="7" r:id="rId7"/>
    <sheet name="прил 8" sheetId="8" r:id="rId8"/>
    <sheet name="прил 9" sheetId="9" r:id="rId9"/>
    <sheet name="прил 10" sheetId="10" r:id="rId10"/>
    <sheet name="прил 11" sheetId="11" r:id="rId11"/>
    <sheet name="прил 12" sheetId="12" r:id="rId12"/>
    <sheet name="прил 13" sheetId="13" r:id="rId13"/>
    <sheet name="прил 14" sheetId="14" r:id="rId14"/>
  </sheets>
  <definedNames>
    <definedName name="Excel_BuiltIn_Print_Area" localSheetId="4">'прил 5'!$B$1:$G$80</definedName>
  </definedNames>
  <calcPr calcId="124519"/>
</workbook>
</file>

<file path=xl/calcChain.xml><?xml version="1.0" encoding="utf-8"?>
<calcChain xmlns="http://schemas.openxmlformats.org/spreadsheetml/2006/main">
  <c r="D35" i="12"/>
  <c r="C35"/>
  <c r="D22"/>
  <c r="C22"/>
  <c r="C37" i="11"/>
  <c r="E35" i="10"/>
  <c r="D35"/>
  <c r="E34"/>
  <c r="D34"/>
  <c r="E33"/>
  <c r="D33"/>
  <c r="E32"/>
  <c r="D32"/>
  <c r="E31"/>
  <c r="D31"/>
  <c r="E30"/>
  <c r="D30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D55" i="9"/>
  <c r="D54"/>
  <c r="D53"/>
  <c r="D52"/>
  <c r="D51"/>
  <c r="D50"/>
  <c r="D49"/>
  <c r="D48"/>
  <c r="D47"/>
  <c r="D46"/>
  <c r="D45" s="1"/>
  <c r="D44" s="1"/>
  <c r="D43"/>
  <c r="D42"/>
  <c r="D41" s="1"/>
  <c r="D40" s="1"/>
  <c r="D39"/>
  <c r="D38"/>
  <c r="D37" s="1"/>
  <c r="D36" s="1"/>
  <c r="D35"/>
  <c r="D34"/>
  <c r="D33" s="1"/>
  <c r="D32" s="1"/>
  <c r="D31"/>
  <c r="D30"/>
  <c r="D29" s="1"/>
  <c r="D28" s="1"/>
  <c r="D27" s="1"/>
  <c r="D26"/>
  <c r="D25" s="1"/>
  <c r="D24" s="1"/>
  <c r="D23" s="1"/>
  <c r="D22" s="1"/>
  <c r="D21"/>
  <c r="D20"/>
  <c r="D19" s="1"/>
  <c r="D18"/>
  <c r="D17"/>
  <c r="D16" s="1"/>
  <c r="D15" s="1"/>
  <c r="D14" s="1"/>
  <c r="H49" i="8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E29" i="10" s="1"/>
  <c r="E28" s="1"/>
  <c r="E27" s="1"/>
  <c r="E26" s="1"/>
  <c r="E12" s="1"/>
  <c r="G31" i="8"/>
  <c r="D29" i="10" s="1"/>
  <c r="D28" s="1"/>
  <c r="D27" s="1"/>
  <c r="D26" s="1"/>
  <c r="D12" s="1"/>
  <c r="H30" i="8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4"/>
  <c r="G14"/>
  <c r="G79" i="7"/>
  <c r="G78"/>
  <c r="G77" s="1"/>
  <c r="G76" s="1"/>
  <c r="G75" s="1"/>
  <c r="G74" s="1"/>
  <c r="G73" s="1"/>
  <c r="G72"/>
  <c r="G71"/>
  <c r="G70" s="1"/>
  <c r="G69"/>
  <c r="G68" s="1"/>
  <c r="G67"/>
  <c r="G66"/>
  <c r="G65" s="1"/>
  <c r="G64"/>
  <c r="G63" s="1"/>
  <c r="G57"/>
  <c r="G56"/>
  <c r="G55" s="1"/>
  <c r="G54" s="1"/>
  <c r="G53" s="1"/>
  <c r="G52" s="1"/>
  <c r="G51"/>
  <c r="G50"/>
  <c r="G49" s="1"/>
  <c r="G48"/>
  <c r="G47" s="1"/>
  <c r="G46" s="1"/>
  <c r="G45"/>
  <c r="G44"/>
  <c r="G43" s="1"/>
  <c r="G42" s="1"/>
  <c r="G41" s="1"/>
  <c r="G40" s="1"/>
  <c r="G39"/>
  <c r="G38"/>
  <c r="G37" s="1"/>
  <c r="G36" s="1"/>
  <c r="G35"/>
  <c r="G34"/>
  <c r="G33" s="1"/>
  <c r="G32" s="1"/>
  <c r="G31" s="1"/>
  <c r="G30" s="1"/>
  <c r="G29"/>
  <c r="G28"/>
  <c r="G27" s="1"/>
  <c r="G26" s="1"/>
  <c r="G25"/>
  <c r="G24"/>
  <c r="G23" s="1"/>
  <c r="G22" s="1"/>
  <c r="G21" s="1"/>
  <c r="G20"/>
  <c r="G19" s="1"/>
  <c r="G18" s="1"/>
  <c r="G17" s="1"/>
  <c r="G16" s="1"/>
  <c r="H47" i="6"/>
  <c r="G47"/>
  <c r="H46"/>
  <c r="G46"/>
  <c r="H45"/>
  <c r="G45"/>
  <c r="H44"/>
  <c r="G44"/>
  <c r="H43"/>
  <c r="G43"/>
  <c r="H41"/>
  <c r="G41"/>
  <c r="H40"/>
  <c r="G40"/>
  <c r="H39"/>
  <c r="G39"/>
  <c r="H38"/>
  <c r="G38"/>
  <c r="H37"/>
  <c r="G37"/>
  <c r="H35"/>
  <c r="G35"/>
  <c r="H34"/>
  <c r="G34"/>
  <c r="H33"/>
  <c r="G33"/>
  <c r="H32"/>
  <c r="G32"/>
  <c r="H31"/>
  <c r="G31"/>
  <c r="H29"/>
  <c r="G29"/>
  <c r="H28"/>
  <c r="G28"/>
  <c r="H27"/>
  <c r="G27"/>
  <c r="H26"/>
  <c r="G26"/>
  <c r="H24"/>
  <c r="G24"/>
  <c r="H23"/>
  <c r="G23"/>
  <c r="H22"/>
  <c r="G22"/>
  <c r="H21"/>
  <c r="G21"/>
  <c r="H19"/>
  <c r="G19"/>
  <c r="H18"/>
  <c r="G18"/>
  <c r="H17"/>
  <c r="G17"/>
  <c r="H16"/>
  <c r="G16"/>
  <c r="H15"/>
  <c r="G15"/>
  <c r="H13"/>
  <c r="G13"/>
  <c r="G79" i="5"/>
  <c r="G78"/>
  <c r="G77"/>
  <c r="G76" s="1"/>
  <c r="G75" s="1"/>
  <c r="G74" s="1"/>
  <c r="G72"/>
  <c r="G71" s="1"/>
  <c r="G70" s="1"/>
  <c r="G69" s="1"/>
  <c r="G66"/>
  <c r="G64"/>
  <c r="G63"/>
  <c r="G62" s="1"/>
  <c r="G61" s="1"/>
  <c r="G60" s="1"/>
  <c r="G59" s="1"/>
  <c r="G57"/>
  <c r="G56"/>
  <c r="G55" s="1"/>
  <c r="G54" s="1"/>
  <c r="G53" s="1"/>
  <c r="G51"/>
  <c r="G50" s="1"/>
  <c r="G49" s="1"/>
  <c r="G48" s="1"/>
  <c r="G47" s="1"/>
  <c r="G45"/>
  <c r="G44"/>
  <c r="G43" s="1"/>
  <c r="G42" s="1"/>
  <c r="G41" s="1"/>
  <c r="G39"/>
  <c r="G38" s="1"/>
  <c r="G37" s="1"/>
  <c r="G35"/>
  <c r="G34"/>
  <c r="G33" s="1"/>
  <c r="G32" s="1"/>
  <c r="G30"/>
  <c r="G29"/>
  <c r="G28" s="1"/>
  <c r="G26"/>
  <c r="G25" s="1"/>
  <c r="G24" s="1"/>
  <c r="G21"/>
  <c r="G20" s="1"/>
  <c r="G19"/>
  <c r="G18"/>
  <c r="H35" i="4"/>
  <c r="C35"/>
  <c r="H34"/>
  <c r="C34"/>
  <c r="H32"/>
  <c r="C32"/>
  <c r="H31"/>
  <c r="C31"/>
  <c r="H30"/>
  <c r="C30"/>
  <c r="H29"/>
  <c r="H37" s="1"/>
  <c r="C29"/>
  <c r="C37" s="1"/>
  <c r="H27"/>
  <c r="C27"/>
  <c r="H25"/>
  <c r="C25"/>
  <c r="H24"/>
  <c r="G24"/>
  <c r="F24"/>
  <c r="E24"/>
  <c r="D24"/>
  <c r="C24"/>
  <c r="H22"/>
  <c r="C22"/>
  <c r="H21"/>
  <c r="G21"/>
  <c r="F21"/>
  <c r="E21"/>
  <c r="D21"/>
  <c r="C21"/>
  <c r="H19"/>
  <c r="C19"/>
  <c r="H18"/>
  <c r="C18"/>
  <c r="H16"/>
  <c r="C16"/>
  <c r="H15"/>
  <c r="C15"/>
  <c r="H14"/>
  <c r="C14"/>
  <c r="C41" i="3"/>
  <c r="C40"/>
  <c r="C38"/>
  <c r="C37"/>
  <c r="C35"/>
  <c r="C34"/>
  <c r="C32"/>
  <c r="C30"/>
  <c r="C29" s="1"/>
  <c r="C28" s="1"/>
  <c r="C27" s="1"/>
  <c r="C25"/>
  <c r="C23"/>
  <c r="C22"/>
  <c r="C20"/>
  <c r="C19"/>
  <c r="C17"/>
  <c r="C16"/>
  <c r="C14"/>
  <c r="C13"/>
  <c r="C12" s="1"/>
  <c r="E21" i="2"/>
  <c r="E22" s="1"/>
  <c r="E23" s="1"/>
  <c r="D21"/>
  <c r="D22" s="1"/>
  <c r="D23" s="1"/>
  <c r="E17"/>
  <c r="E18" s="1"/>
  <c r="E19" s="1"/>
  <c r="D17"/>
  <c r="D18" s="1"/>
  <c r="D19" s="1"/>
  <c r="E15"/>
  <c r="D15"/>
  <c r="C6"/>
  <c r="C5"/>
  <c r="D21" i="1"/>
  <c r="D22" s="1"/>
  <c r="D23" s="1"/>
  <c r="D17"/>
  <c r="D18" s="1"/>
  <c r="D19" s="1"/>
  <c r="D15"/>
  <c r="C43" i="3" l="1"/>
  <c r="G23" i="5"/>
  <c r="G17" s="1"/>
  <c r="G16" s="1"/>
  <c r="G15" i="7"/>
  <c r="G62"/>
  <c r="G61" s="1"/>
  <c r="G60" s="1"/>
  <c r="G59" s="1"/>
  <c r="G58" s="1"/>
  <c r="D13" i="9"/>
  <c r="G14" i="7" l="1"/>
</calcChain>
</file>

<file path=xl/sharedStrings.xml><?xml version="1.0" encoding="utf-8"?>
<sst xmlns="http://schemas.openxmlformats.org/spreadsheetml/2006/main" count="1367" uniqueCount="336">
  <si>
    <t xml:space="preserve">                                                                                                                                          Приложение № 1</t>
  </si>
  <si>
    <t xml:space="preserve">                                                                                                                                           к  решению  Собрания депутатов</t>
  </si>
  <si>
    <t xml:space="preserve">                                              Филипповского сельсовета Октябрьского района Курской области</t>
  </si>
  <si>
    <t xml:space="preserve">                                                                                                                                          "О бюджете Филипповского сельсовета Октябрьского района </t>
  </si>
  <si>
    <t xml:space="preserve">                                                                                                                                          Курской области на 2022 год </t>
  </si>
  <si>
    <t>и на плановый период 2023  и 2024 годов"</t>
  </si>
  <si>
    <t>от 20.12.2021 №12</t>
  </si>
  <si>
    <t>Источники  финансирования дефицита</t>
  </si>
  <si>
    <t>бюджета Филипповского сельсовета Октябрьского района Курской области на 2022 год</t>
  </si>
  <si>
    <t>рублей</t>
  </si>
  <si>
    <t>Код бюджетной классификации Российской Федерации</t>
  </si>
  <si>
    <t xml:space="preserve">
Наименование источников финансирования дефицита бюджета
</t>
  </si>
  <si>
    <t>2022 год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</si>
  <si>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</si>
  <si>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</si>
  <si>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</si>
  <si>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</si>
  <si>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</si>
  <si>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</si>
  <si>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</si>
  <si>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</si>
  <si>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01 05 02 01 10 0000 510</t>
  </si>
  <si>
    <t>Увеличение прочих остатков денежных средств бюджетов сельских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</si>
  <si>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</si>
  <si>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</si>
  <si>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</si>
  <si>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</si>
  <si>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</si>
  <si>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</si>
  <si>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</si>
  <si>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сельских  поселений</t>
  </si>
  <si>
    <t>Всего  источников финансирования дефицитов бюджетов</t>
  </si>
  <si>
    <t xml:space="preserve">                                                                                                                                          Приложение № 2</t>
  </si>
  <si>
    <t xml:space="preserve">                                                                                                                                           к решени Собрания депутатов</t>
  </si>
  <si>
    <t xml:space="preserve">                                         Филипповского сельсовета Октябрьского района Курской области</t>
  </si>
  <si>
    <t xml:space="preserve">                                                                                                                                        "О бюджете Филипповского сельсовета Октябрьского района </t>
  </si>
  <si>
    <t xml:space="preserve">бюджета Филипповского сельсовета Октябрьского района Курской области </t>
  </si>
  <si>
    <t xml:space="preserve"> на плановый период 2023 и 2024 годов</t>
  </si>
  <si>
    <t>2023г</t>
  </si>
  <si>
    <t>2024г</t>
  </si>
  <si>
    <t xml:space="preserve">                                                                                                                                          Приложение № 3</t>
  </si>
  <si>
    <t xml:space="preserve">                                                                                                                                           к решению Собрания депутатов</t>
  </si>
  <si>
    <t xml:space="preserve">                            Филипповского сельсовета Октябрьского района Курской области</t>
  </si>
  <si>
    <t xml:space="preserve">                                                                                                                                          Курской области на 2022год </t>
  </si>
  <si>
    <t>и на  плановый период 2023 и 2024 годов"</t>
  </si>
  <si>
    <t xml:space="preserve">Поступления доходов в бюджет Филипповского сельсовета Октябрьского района Курской области </t>
  </si>
  <si>
    <t xml:space="preserve"> в 2022 году</t>
  </si>
  <si>
    <t xml:space="preserve">Код бюджетной классификации
Российской Федерации
</t>
  </si>
  <si>
    <t>Наименование доходов</t>
  </si>
  <si>
    <t>Сумма          на 2022 год</t>
  </si>
  <si>
    <t xml:space="preserve">1 00 00000 00 0000 000   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</si>
  <si>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</si>
  <si>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</si>
  <si>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</si>
  <si>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</si>
  <si>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</si>
  <si>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</si>
  <si>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</si>
  <si>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</si>
  <si>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</si>
  <si>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</si>
  <si>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</si>
  <si>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</si>
  <si>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</si>
  <si>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</si>
  <si>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</si>
  <si>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</si>
  <si>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</si>
  <si>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</si>
  <si>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</si>
  <si>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</si>
  <si>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</si>
  <si>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</si>
  <si>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</si>
  <si>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</si>
  <si>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</si>
  <si>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</si>
  <si>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</si>
  <si>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</si>
  <si>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2 00 00000 00 0000 000</t>
  </si>
  <si>
    <t>БЕЗВОЗМЕЗДНЫЕ  ПОСТУПЛЕНИЯ</t>
  </si>
  <si>
    <t>2 02 00000 00 0000 000</t>
  </si>
  <si>
    <r>
      <rPr>
        <b/>
        <sz val="10.5"/>
        <color indexed="64"/>
        <rFont val="Times New Roman"/>
      </rPr>
      <t>Безвозмездные поступления от других бюджетов бюджетной системы Российской Федерации</t>
    </r>
    <r>
      <rPr>
        <sz val="10.5"/>
        <color indexed="64"/>
        <rFont val="Times New Roman"/>
      </rPr>
      <t xml:space="preserve">  </t>
    </r>
  </si>
  <si>
    <t>2 02 10000 00 0000 150</t>
  </si>
  <si>
    <t>Дотации бюджетам бюджетной ситемы Российской Федерации</t>
  </si>
  <si>
    <t>2 02 15001 00 0000 150</t>
  </si>
  <si>
    <t>Дотации  на выравнивание  бюджетной обеспеченности</t>
  </si>
  <si>
    <t>202 15001 10 0000 150</t>
  </si>
  <si>
    <t>Дотации бюджетам сельских поселений на выравнивание бюджетной обеспеченности</t>
  </si>
  <si>
    <t>2 02 15002 00 0000 150</t>
  </si>
  <si>
    <t>Дотации бюджетам 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</si>
  <si>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</si>
  <si>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</si>
  <si>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</si>
  <si>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</si>
  <si>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</si>
  <si>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</si>
  <si>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</si>
  <si>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</si>
  <si>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</si>
  <si>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r>
      <rPr>
        <b/>
        <sz val="10.5"/>
        <color indexed="64"/>
        <rFont val="Times New Roman"/>
      </rPr>
      <t>Субвенции бюджетам бюджетной системы Российской Федерации</t>
    </r>
    <r>
      <rPr>
        <sz val="10.5"/>
        <color indexed="64"/>
        <rFont val="Times New Roman"/>
      </rPr>
      <t xml:space="preserve"> </t>
    </r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</si>
  <si>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</si>
  <si>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</si>
  <si>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</si>
  <si>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</si>
  <si>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</si>
  <si>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</si>
  <si>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</si>
  <si>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</si>
  <si>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</si>
  <si>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 xml:space="preserve">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</si>
  <si>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</si>
  <si>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 xml:space="preserve">                                                                                                                                          Приложение № 4</t>
  </si>
  <si>
    <t xml:space="preserve">                                                                                                                                           к  решению Собрания депутатов</t>
  </si>
  <si>
    <t xml:space="preserve">                       Филипповского сельсовета Октябрьского района Курской области</t>
  </si>
  <si>
    <t xml:space="preserve"> на плановый период 2023  и 2024 годов</t>
  </si>
  <si>
    <t>Сумма          на 2023 год</t>
  </si>
  <si>
    <t>Сумма          на 2024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</si>
  <si>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</si>
  <si>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1 05 03010 01 1000 110</t>
  </si>
  <si>
    <t>2 02 01000 00 0000 150</t>
  </si>
  <si>
    <r>
      <rPr>
        <b/>
        <sz val="10.5"/>
        <color indexed="64"/>
        <rFont val="Times New Roman"/>
      </rPr>
      <t>Дотации бюджетам бюджетной системы Российской Федерации</t>
    </r>
    <r>
      <rPr>
        <sz val="10.5"/>
        <color indexed="64"/>
        <rFont val="Times New Roman"/>
      </rPr>
      <t xml:space="preserve">  </t>
    </r>
    <r>
      <rPr>
        <b/>
        <sz val="10.5"/>
        <color indexed="64"/>
        <rFont val="Times New Roman"/>
      </rPr>
      <t>и муниципальных образований</t>
    </r>
  </si>
  <si>
    <t>2 02 15001 10 0000 150</t>
  </si>
  <si>
    <t>Приложение № 5</t>
  </si>
  <si>
    <t xml:space="preserve">                                                                                                       Филипповского сельсовета Октябрьского района Курской области</t>
  </si>
  <si>
    <t>и на плановый период 2023 и  2024 годов"</t>
  </si>
  <si>
    <t xml:space="preserve">Распределение бюджетных ассигнований </t>
  </si>
  <si>
    <t xml:space="preserve">по разделам и подразделам, целевым статьям (муниципальным программам Филипповского сельсовета Октябрьского района Курской области и непрограммным направлениям деятельности), группам видов расходов, классификации расходов бюджета Филипповского сельсовета Октябрьского района Курской области на 2022 год </t>
  </si>
  <si>
    <t>Наименование</t>
  </si>
  <si>
    <t>Рз</t>
  </si>
  <si>
    <t>ПР</t>
  </si>
  <si>
    <t>ЦСР</t>
  </si>
  <si>
    <t>ВР</t>
  </si>
  <si>
    <t>Сумма</t>
  </si>
  <si>
    <t>В С Е Г О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</si>
  <si>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</si>
  <si>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</si>
  <si>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</si>
  <si>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</si>
  <si>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функционирования главы муниципального образования</t>
  </si>
  <si>
    <t>71 0 00 00000</t>
  </si>
  <si>
    <t>Глава муниципального образования</t>
  </si>
  <si>
    <t>71 1 00 00000</t>
  </si>
  <si>
    <t>Обеспечение деятельности и выполнение функций органов местного самоуправления</t>
  </si>
  <si>
    <t>71 1 00 С1402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</si>
  <si>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</si>
  <si>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</si>
  <si>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</si>
  <si>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</si>
  <si>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местных администраций</t>
  </si>
  <si>
    <t>73 0 00  00000</t>
  </si>
  <si>
    <t>Обеспечение деятельности администрации муниципального образования</t>
  </si>
  <si>
    <t>73 1 00  00000</t>
  </si>
  <si>
    <t>73 1 00 С1402</t>
  </si>
  <si>
    <t>Непрограммная деятельность органов местного самоуправления</t>
  </si>
  <si>
    <t>77 0 00 00000</t>
  </si>
  <si>
    <t>Непрограммные расходы органов местного самоуправления</t>
  </si>
  <si>
    <t>77 2 00 00000</t>
  </si>
  <si>
    <t>Осуществление переданных полномочий муниципального района "Октябрьский район" Курской области</t>
  </si>
  <si>
    <t>77 2 00 П1490</t>
  </si>
  <si>
    <t>Другие общегосударственные вопросы</t>
  </si>
  <si>
    <t>Муниципальная программа «Развитие  муниципальной службы  в Филипповском сельсовете  Октябрьского района  Курской  области»</t>
  </si>
  <si>
    <t>09 0 00 00000</t>
  </si>
  <si>
    <t>Основное мероприятие "Развитие и совершенствование организационных, информационных, материально-технических основ муниципальной службы в органах местного самоуправления</t>
  </si>
  <si>
    <t>09 1 02 00000</t>
  </si>
  <si>
    <t>Мероприятия, направленные на развитие муниципальной службы</t>
  </si>
  <si>
    <t>09 1 02 С1437</t>
  </si>
  <si>
    <t>Закупка товаров, работ и услуг для обеспечения государственных (муниципальных) нужд</t>
  </si>
  <si>
    <t>200</t>
  </si>
  <si>
    <t>Реализация обеспечения обеспечения государственных функций, связанных с общегосударственным управлением</t>
  </si>
  <si>
    <t>76 0 00 00000</t>
  </si>
  <si>
    <t>Выполнение других обязательств муниципального образования</t>
  </si>
  <si>
    <t>76 1 00 00000</t>
  </si>
  <si>
    <t>Выполнение других (прочих) обязательств  органа местного самоуправления</t>
  </si>
  <si>
    <t xml:space="preserve">01 </t>
  </si>
  <si>
    <t>76 1 00 С1404</t>
  </si>
  <si>
    <t>Иные бюджетные ассигнования</t>
  </si>
  <si>
    <t>800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</si>
  <si>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</si>
  <si>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</si>
  <si>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</si>
  <si>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</si>
  <si>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77 2 00 51180</t>
  </si>
  <si>
    <t>НАЦИОНАЛЬНАЯ ЭКОНОМИКА</t>
  </si>
  <si>
    <t>Дорожноее хозяйство (дорожный фонд)</t>
  </si>
  <si>
    <t>09</t>
  </si>
  <si>
    <t>Расходы местных бюджетов муниципальных районов на предоставление иных межбюджетных трансфертов на осуществление переданных полномочий по  капитальному ремонту, ремонту и содержанию автомобильных дорог общего пользования местного значения не относящиеся к софинансированию из областного бюджета</t>
  </si>
  <si>
    <t>77 2 00 П1424</t>
  </si>
  <si>
    <t>ЖИЛИЩНО-КОММУНАЛЬНОЕ ХОЗЯЙСТВО</t>
  </si>
  <si>
    <t>05</t>
  </si>
  <si>
    <t>Коммунальное хозяйство</t>
  </si>
  <si>
    <t>Осуществление полномочий в области коммунального хозяйства</t>
  </si>
  <si>
    <t>77 2 00 П1431</t>
  </si>
  <si>
    <t xml:space="preserve">КУЛЬТУРА, КИНЕМАТОГРАФИЯ </t>
  </si>
  <si>
    <t>08</t>
  </si>
  <si>
    <t>Культура</t>
  </si>
  <si>
    <t>Муниципальная программа «Развитие культуры в Филипповском сельсовете  Октябрьского района Курской области»</t>
  </si>
  <si>
    <t>01 0 00 00000</t>
  </si>
  <si>
    <t>Подпрограмма «Управление муниципальной программой и обеспечение условий реализации» муниципальной программы  «Развитие культуры в Филипповском сельсовете Октябрьского района Курской области»</t>
  </si>
  <si>
    <t>01 3 00 00000</t>
  </si>
  <si>
    <t>Основное мероприятие «Обеспечение деятельности, организация и выполнение функций учреждений культуры, искусства»</t>
  </si>
  <si>
    <t>01 3 01 00000</t>
  </si>
  <si>
    <t>Заработная плата и начисления на выплаты по оплате труда работников учреждений культуры муниципальных образований городских и сельских поселений</t>
  </si>
  <si>
    <t>01 3 01 13330</t>
  </si>
  <si>
    <t>Расходы местных бюджетов на софинансирование расходов на выплату заработной платы и начисления на выплаты по оплате труда работников учреждений культуры муниципальных образований сельских поселений</t>
  </si>
  <si>
    <t>01 3 01 S3330</t>
  </si>
  <si>
    <t>01 3 01 С1401</t>
  </si>
  <si>
    <t>Другие вопросы в области культуры, кинематографии</t>
  </si>
  <si>
    <t xml:space="preserve">Осуществление переданных полномочий муниципального района "Октябрьский район" Курской области
</t>
  </si>
  <si>
    <t>77 2 00 П1443</t>
  </si>
  <si>
    <t>СОЦИАЛЬНАЯ ПОЛИТИКА</t>
  </si>
  <si>
    <t>Пенсионное обеспечение</t>
  </si>
  <si>
    <t>Муниципальная программа     «Социальная  поддержка граждан в Филипповском  сельсовете Октябрьского района Курской области»</t>
  </si>
  <si>
    <t>02 0 00 00000</t>
  </si>
  <si>
    <t>Подпрограмма «Развитие мер социальной поддержки муниципальной программы  «Социальная  поддержка граждан в Филипповском  сельсовете  Октябрьского  района Курской области»</t>
  </si>
  <si>
    <t>02 2 00 00000</t>
  </si>
  <si>
    <t>Основное мероприятие «Предоставление выплат пенсий за выслугу лет, доплат к пенсиям муниципальных служащих»</t>
  </si>
  <si>
    <t>02 2 01 00000</t>
  </si>
  <si>
    <t>Выплата пенсий за выслугу лет и доплат к пенсиям муниципальных служащих</t>
  </si>
  <si>
    <t>02 2 01 С1445</t>
  </si>
  <si>
    <t>Приложение № 6</t>
  </si>
  <si>
    <t xml:space="preserve">                                                                                   Филипповского сельсовета Октябрьского района Курской области</t>
  </si>
  <si>
    <t xml:space="preserve">                                                                                            "О бюджете Филипповского сельсовета Октябрьского района </t>
  </si>
  <si>
    <t>и на плановый период 2023 - 2024 годов"</t>
  </si>
  <si>
    <t>по разделам и подразделам, целевым статьям (муниципальным программам Филипповского сельсовета Октябрьского района Курской области и непрограммным направлениям деятельности), группам видов расходов, классификации расходов бюджетаФилипповского  сельсовета Октябрьского района Курской области  на плановый период 2023 и 2024 годов</t>
  </si>
  <si>
    <t>Сумма на 2023 год</t>
  </si>
  <si>
    <t>Сумма на 2024 год</t>
  </si>
  <si>
    <t>в том числе условно утвержденные расходы</t>
  </si>
  <si>
    <t>77 2 01 С1445</t>
  </si>
  <si>
    <t xml:space="preserve">                                                                                                                                          Приложение № 7</t>
  </si>
  <si>
    <t xml:space="preserve">                                          к решению  Собрания депутатов Филипповского</t>
  </si>
  <si>
    <t>сельсовета Октябрьского района Курской области</t>
  </si>
  <si>
    <t>Ведомственная структура</t>
  </si>
  <si>
    <t>расходов бюджета Филипповского сельсовета Октябрьского района Курской области на 2022 год</t>
  </si>
  <si>
    <t>Администрация Филипповского сельсовета Октябрьского района Курской области</t>
  </si>
  <si>
    <t>001</t>
  </si>
  <si>
    <t>Муниципальная программа «Развитие  муниципальной службы  в Филипповскомсельсовете  Октябрьского района  Курской  области»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</si>
  <si>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Плотавском сельсовете Октябрьского района Курской области»</t>
  </si>
  <si>
    <t>09 1 00 00000</t>
  </si>
  <si>
    <t>09 1 00 С1437</t>
  </si>
  <si>
    <t>09 1 01 С1437</t>
  </si>
  <si>
    <t>Муниципальная программа «Развитие культуры в Филипповском  сельсовете  Октябрьского района Курской области»</t>
  </si>
  <si>
    <t>Подпрограмма «Управление муниципальной программой и обеспечение условий реализации» муниципальной программы  «Развитие культуры в Плотавском сельсовете Октябрьского района Курской области»</t>
  </si>
  <si>
    <t>Заработная плата и начисления на выплаты по оплате труда работников учреждений  культуры муниципальных образований городских и сельских поселений</t>
  </si>
  <si>
    <t>10</t>
  </si>
  <si>
    <t xml:space="preserve">                                                                                                                                          Приложение № 8</t>
  </si>
  <si>
    <t xml:space="preserve">                                                                            к  решени  Собрания депутатов Филипповского</t>
  </si>
  <si>
    <t xml:space="preserve">                                                                                  сельсовета Октябрьского района Курской области</t>
  </si>
  <si>
    <t xml:space="preserve">                                                                 "О бюджете Филипповского сельсовета Октябрьского района </t>
  </si>
  <si>
    <t xml:space="preserve">                                                                                                     Курской области на 2022 год </t>
  </si>
  <si>
    <t>и на плановый период 2023 и 2024 годов"</t>
  </si>
  <si>
    <t xml:space="preserve">                                               от 20.12.2021 №12</t>
  </si>
  <si>
    <t xml:space="preserve">расходов бюджета Филипповского сельсовета Октябрьского района Курской области </t>
  </si>
  <si>
    <t>на плановый период 2023 и  2024 годов</t>
  </si>
  <si>
    <t>сумма на 2024 год</t>
  </si>
  <si>
    <t xml:space="preserve">                                                                                                                                          Приложение № 9</t>
  </si>
  <si>
    <t xml:space="preserve">                                                            Филипповского  сельсовета Октябрьского района Курской области</t>
  </si>
  <si>
    <t xml:space="preserve">и на плановый период 2023 и 2024 годов" </t>
  </si>
  <si>
    <t xml:space="preserve">по целевым статьям (муниципальным программам Филипповского сельсовета Октябрьского района Курской области и непрограммным направлениям деятельности),  группам видов расходов, классификации расходов бюджета Филипповского сельсовета Октябрьского района Курской области  на 2022 год </t>
  </si>
  <si>
    <t>Муниципальная программа «Развитие культуры в Филипповском сельсовете Октябрьского района Курской области»</t>
  </si>
  <si>
    <t>Подпрограмма «Управление муниципальной программой и обеспечение условий реализации» муниципальной программы  «Развитие культуры в Старковсом  сельсовете Октябрьского района Курской области»</t>
  </si>
  <si>
    <t>Обеспечение деятельности главы муниципального образования</t>
  </si>
  <si>
    <t>Реализация обеспечения государственных функций, связанных с общегосударственным управлением</t>
  </si>
  <si>
    <t xml:space="preserve">                                                                                                                                          Приложение № 10</t>
  </si>
  <si>
    <t xml:space="preserve">                                                                                                                                           к решению   Собрания депутатов</t>
  </si>
  <si>
    <t xml:space="preserve">                                                               Филипповского сельсовета Октябрьского района Курской области</t>
  </si>
  <si>
    <t xml:space="preserve">                                      от 20.12.2021  №12</t>
  </si>
  <si>
    <t>по целевым статьям (муниципальным программам  Филипповского сельсовета Октябрьского района Курской области и непрограммным направлениям деятельности),  группам видов расходов, классификации расходов бюджета Филипповского сельсовета Октябрьского района Курской области   на плановый период 2023 и 2024 годов</t>
  </si>
  <si>
    <t>73 0 00 00000</t>
  </si>
  <si>
    <t>73 1 00 00000</t>
  </si>
  <si>
    <t>77 2  00 00000</t>
  </si>
  <si>
    <t>77 2 00 С1445</t>
  </si>
  <si>
    <t>300</t>
  </si>
  <si>
    <t xml:space="preserve">Приложение №11 </t>
  </si>
  <si>
    <t>к  решению Собрания депутатов</t>
  </si>
  <si>
    <t xml:space="preserve"> Филипповского сельсовета Окябрьского района Курской области  </t>
  </si>
  <si>
    <t xml:space="preserve"> О бюджете Филипповского сельсовета Октябрьского района </t>
  </si>
  <si>
    <t>Курской области на 2022 год</t>
  </si>
  <si>
    <t xml:space="preserve">Программа муниципальных внутренних заимствований </t>
  </si>
  <si>
    <t xml:space="preserve"> Филипповского сельсовета Октябрьского района Курской области  на 2022 год</t>
  </si>
  <si>
    <t>1. Привлечение внутренних заимствований</t>
  </si>
  <si>
    <t>№ п/п</t>
  </si>
  <si>
    <t>Виды заимствований</t>
  </si>
  <si>
    <t>Объем привлечения средств в 2022 г.</t>
  </si>
  <si>
    <t>Муниципальные ценные бумаги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</si>
  <si>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</si>
  <si>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</si>
  <si>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Итого</t>
  </si>
  <si>
    <t>2. Погашение внутренних заимствований</t>
  </si>
  <si>
    <t>Объем погашения средств в 2022 г.</t>
  </si>
  <si>
    <t xml:space="preserve">                                                                                                                                          Приложение № 12</t>
  </si>
  <si>
    <t xml:space="preserve">                         к решению Собрания депутатов </t>
  </si>
  <si>
    <t>Филипповского сельсовета Октябрьского района Курской области</t>
  </si>
  <si>
    <t xml:space="preserve"> "О бюджете Филипповского сельсовета Октябрьского района</t>
  </si>
  <si>
    <t xml:space="preserve">                 Курской области на 2022 год </t>
  </si>
  <si>
    <t xml:space="preserve">и на плановый период 2022 и 2023 годов"   </t>
  </si>
  <si>
    <t xml:space="preserve">Филипповского сельсовета Октябрьского района Курской области </t>
  </si>
  <si>
    <t>на плановый период 2023 и 2024 годов</t>
  </si>
  <si>
    <t>Объем привлечения средств в 2023 г.</t>
  </si>
  <si>
    <t>Объем привлечения средств в 2024 г.</t>
  </si>
  <si>
    <t>Объем погашения средств 2023 г.</t>
  </si>
  <si>
    <t>Объем погашения средств в 2024 г.</t>
  </si>
  <si>
    <t xml:space="preserve">                                                                                                                                          Приложение № 13</t>
  </si>
  <si>
    <t xml:space="preserve">                                        к решению Собрания депутатов</t>
  </si>
  <si>
    <t xml:space="preserve">                      Филипповского сельсовета Октябрьского района Курской области</t>
  </si>
  <si>
    <t xml:space="preserve">                                 "О бюджете Филипповского сельсовета Октябрьского района</t>
  </si>
  <si>
    <t xml:space="preserve">                     Курской области на 2022 год </t>
  </si>
  <si>
    <t xml:space="preserve">Программа муниципальных гарантий </t>
  </si>
  <si>
    <t>Филипповского сельсовета Октябрьского района Курской области на 2022 год</t>
  </si>
  <si>
    <t xml:space="preserve">1.1. Перечень подлежащих предоставлению муниципальных гарантий </t>
  </si>
  <si>
    <t>Филипповского сельсовета Октябрьского района Курской области в 2022 году</t>
  </si>
  <si>
    <t>Цель гарантирования</t>
  </si>
  <si>
    <t>Наименование принципала</t>
  </si>
  <si>
    <t>Сумма гарантирования , рублей</t>
  </si>
  <si>
    <t>Наличие права регрессного требования</t>
  </si>
  <si>
    <t>Наименование кредитора</t>
  </si>
  <si>
    <t>Срок гарантии</t>
  </si>
  <si>
    <t>-</t>
  </si>
  <si>
    <t xml:space="preserve">1.2. Общий объем бюджетных ассигнований, предусмотренных на исполнение муниципальных </t>
  </si>
  <si>
    <t xml:space="preserve"> гарантий Филипповского сельсовета Октябрьского района Курской области по возможным гарантийным случаям, в 2022 году</t>
  </si>
  <si>
    <t xml:space="preserve"> </t>
  </si>
  <si>
    <t>Исполнение муниципальных гарантий Октябрьского района</t>
  </si>
  <si>
    <t>Объем бюджетных ассигнований на исполнение гарантий по возможным гарантийным случаям в 2022 году, рублей</t>
  </si>
  <si>
    <t>За счет источников финансирования дефицита бюджета</t>
  </si>
  <si>
    <t xml:space="preserve">                                                                                        Приложение № 14</t>
  </si>
  <si>
    <t xml:space="preserve">                                                                                                                                           к решению  Собрания депутатов</t>
  </si>
  <si>
    <t xml:space="preserve">                                Филипповского сельсовета Октябрьского района Курской области</t>
  </si>
  <si>
    <t xml:space="preserve">                                            "О бюджете Филипповского сельсовета Октябрьского района</t>
  </si>
  <si>
    <t xml:space="preserve">Курской области на 2022 год </t>
  </si>
  <si>
    <t>и на плановый период 2023 и 2024 годов</t>
  </si>
  <si>
    <t>на плановый период</t>
  </si>
  <si>
    <t xml:space="preserve"> 2023  и 2024 годов</t>
  </si>
  <si>
    <t>Филипповского сельсовета Октябрьского района Курской области на плановый период 2023 и 2024 годов</t>
  </si>
  <si>
    <t xml:space="preserve"> гарантий Филипповского сельсовета Октябрьского района Курской области по возможным гарантийным случаям</t>
  </si>
  <si>
    <t>Объем бюджетных ассигнований на исполнение гарантий по возможным гарантийным случаям в 2023 году, рублей</t>
  </si>
  <si>
    <t>Объем бюджетных ассигнований на исполнение гарантий по возможным гарантийным случаям в 2024 году, рублей</t>
  </si>
</sst>
</file>

<file path=xl/styles.xml><?xml version="1.0" encoding="utf-8"?>
<styleSheet xmlns="http://schemas.openxmlformats.org/spreadsheetml/2006/main">
  <numFmts count="1">
    <numFmt numFmtId="164" formatCode="###\ ###\ ###\ ###\ ##0.00"/>
  </numFmts>
  <fonts count="28">
    <font>
      <sz val="11"/>
      <color indexed="64"/>
      <name val="Calibri"/>
    </font>
    <font>
      <sz val="8"/>
      <color indexed="64"/>
      <name val="Calibri"/>
    </font>
    <font>
      <sz val="12"/>
      <color indexed="64"/>
      <name val="Times New Roman"/>
    </font>
    <font>
      <sz val="11"/>
      <color indexed="64"/>
      <name val="Times New Roman"/>
    </font>
    <font>
      <sz val="14"/>
      <color indexed="64"/>
      <name val="Times New Roman"/>
    </font>
    <font>
      <b/>
      <sz val="14"/>
      <color indexed="64"/>
      <name val="Times New Roman"/>
    </font>
    <font>
      <b/>
      <sz val="12"/>
      <color indexed="64"/>
      <name val="Times New Roman"/>
    </font>
    <font>
      <b/>
      <sz val="10.5"/>
      <color indexed="64"/>
      <name val="Times New Roman"/>
    </font>
    <font>
      <sz val="10.5"/>
      <color indexed="64"/>
      <name val="Times New Roman"/>
    </font>
    <font>
      <sz val="10"/>
      <color indexed="64"/>
      <name val="Times New Roman"/>
    </font>
    <font>
      <b/>
      <sz val="10"/>
      <color indexed="64"/>
      <name val="Times New Roman"/>
    </font>
    <font>
      <sz val="12"/>
      <color indexed="64"/>
      <name val="Calibri"/>
    </font>
    <font>
      <sz val="14"/>
      <color indexed="64"/>
      <name val="Calibri"/>
    </font>
    <font>
      <b/>
      <sz val="12"/>
      <name val="Times New Roman"/>
    </font>
    <font>
      <b/>
      <sz val="11"/>
      <color indexed="64"/>
      <name val="Times New Roman"/>
    </font>
    <font>
      <sz val="12"/>
      <name val="Times New Roman"/>
    </font>
    <font>
      <sz val="11"/>
      <name val="Times New Roman"/>
    </font>
    <font>
      <b/>
      <sz val="10"/>
      <name val="Times New Roman"/>
    </font>
    <font>
      <sz val="10"/>
      <name val="Times New Roman"/>
    </font>
    <font>
      <sz val="12"/>
      <color indexed="2"/>
      <name val="Calibri"/>
    </font>
    <font>
      <b/>
      <sz val="11"/>
      <name val="Times New Roman"/>
    </font>
    <font>
      <b/>
      <sz val="11"/>
      <color indexed="64"/>
      <name val="Calibri"/>
    </font>
    <font>
      <sz val="11.5"/>
      <name val="Times New Roman"/>
    </font>
    <font>
      <sz val="9"/>
      <color indexed="64"/>
      <name val="Calibri"/>
    </font>
    <font>
      <sz val="9"/>
      <color indexed="64"/>
      <name val="Times New Roman"/>
    </font>
    <font>
      <b/>
      <sz val="9"/>
      <color indexed="64"/>
      <name val="Times New Roman"/>
    </font>
    <font>
      <b/>
      <sz val="9"/>
      <name val="Times New Roman"/>
    </font>
    <font>
      <sz val="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2" fontId="6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distributed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/>
    <xf numFmtId="0" fontId="8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11" fillId="0" borderId="0" xfId="0" applyFont="1"/>
    <xf numFmtId="0" fontId="0" fillId="0" borderId="0" xfId="0"/>
    <xf numFmtId="0" fontId="12" fillId="0" borderId="0" xfId="0" applyFont="1"/>
    <xf numFmtId="0" fontId="6" fillId="0" borderId="1" xfId="0" applyFont="1" applyBorder="1" applyAlignment="1">
      <alignment horizontal="justify" vertical="top"/>
    </xf>
    <xf numFmtId="49" fontId="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1" fillId="0" borderId="0" xfId="0" applyNumberFormat="1" applyFont="1"/>
    <xf numFmtId="49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/>
    </xf>
    <xf numFmtId="2" fontId="1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/>
    </xf>
    <xf numFmtId="0" fontId="17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9" fillId="0" borderId="0" xfId="0" applyFont="1"/>
    <xf numFmtId="0" fontId="17" fillId="0" borderId="1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8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/>
    </xf>
    <xf numFmtId="0" fontId="11" fillId="0" borderId="1" xfId="0" applyFont="1" applyBorder="1"/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wrapText="1"/>
    </xf>
    <xf numFmtId="0" fontId="9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3" fillId="2" borderId="0" xfId="0" applyFont="1" applyFill="1" applyAlignment="1">
      <alignment vertical="top" wrapText="1"/>
    </xf>
    <xf numFmtId="0" fontId="3" fillId="0" borderId="1" xfId="0" applyFont="1" applyBorder="1" applyAlignment="1">
      <alignment horizontal="center" vertical="distributed" wrapText="1"/>
    </xf>
    <xf numFmtId="49" fontId="3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top" wrapText="1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2" fontId="14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11" fillId="0" borderId="5" xfId="0" applyFont="1" applyBorder="1"/>
    <xf numFmtId="3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justify" vertical="distributed" wrapText="1"/>
    </xf>
    <xf numFmtId="0" fontId="14" fillId="0" borderId="1" xfId="0" applyFont="1" applyBorder="1" applyAlignment="1">
      <alignment horizontal="justify" vertical="distributed" wrapText="1"/>
    </xf>
    <xf numFmtId="49" fontId="1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distributed" wrapText="1"/>
    </xf>
    <xf numFmtId="49" fontId="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distributed" wrapText="1"/>
    </xf>
    <xf numFmtId="0" fontId="21" fillId="0" borderId="0" xfId="0" applyFont="1"/>
    <xf numFmtId="49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distributed" wrapText="1"/>
    </xf>
    <xf numFmtId="49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justify" vertical="distributed" wrapText="1"/>
    </xf>
    <xf numFmtId="0" fontId="16" fillId="2" borderId="1" xfId="0" applyFont="1" applyFill="1" applyBorder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wrapText="1"/>
    </xf>
    <xf numFmtId="2" fontId="14" fillId="2" borderId="4" xfId="0" applyNumberFormat="1" applyFont="1" applyFill="1" applyBorder="1" applyAlignment="1">
      <alignment horizontal="center"/>
    </xf>
    <xf numFmtId="49" fontId="14" fillId="0" borderId="7" xfId="0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wrapText="1"/>
    </xf>
    <xf numFmtId="49" fontId="14" fillId="2" borderId="7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0" fontId="23" fillId="0" borderId="0" xfId="0" applyFont="1"/>
    <xf numFmtId="2" fontId="23" fillId="0" borderId="0" xfId="0" applyNumberFormat="1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/>
    </xf>
    <xf numFmtId="2" fontId="24" fillId="0" borderId="0" xfId="0" applyNumberFormat="1" applyFont="1" applyAlignment="1">
      <alignment horizontal="right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justify" wrapText="1"/>
    </xf>
    <xf numFmtId="49" fontId="24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justify" wrapText="1"/>
    </xf>
    <xf numFmtId="0" fontId="26" fillId="2" borderId="1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justify" wrapText="1"/>
    </xf>
    <xf numFmtId="49" fontId="27" fillId="2" borderId="1" xfId="0" applyNumberFormat="1" applyFont="1" applyFill="1" applyBorder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justify" vertical="top" wrapText="1"/>
    </xf>
    <xf numFmtId="0" fontId="27" fillId="2" borderId="1" xfId="0" applyFont="1" applyFill="1" applyBorder="1" applyAlignment="1">
      <alignment horizontal="justify" wrapText="1"/>
    </xf>
    <xf numFmtId="0" fontId="25" fillId="0" borderId="1" xfId="0" applyFont="1" applyBorder="1" applyAlignment="1">
      <alignment wrapText="1"/>
    </xf>
    <xf numFmtId="0" fontId="25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2" fontId="25" fillId="2" borderId="1" xfId="0" applyNumberFormat="1" applyFont="1" applyFill="1" applyBorder="1" applyAlignment="1">
      <alignment horizontal="center" vertical="top"/>
    </xf>
    <xf numFmtId="0" fontId="24" fillId="2" borderId="1" xfId="0" applyFont="1" applyFill="1" applyBorder="1" applyAlignment="1">
      <alignment vertical="top" wrapText="1"/>
    </xf>
    <xf numFmtId="2" fontId="24" fillId="2" borderId="1" xfId="0" applyNumberFormat="1" applyFont="1" applyFill="1" applyBorder="1" applyAlignment="1">
      <alignment horizontal="center" vertical="top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justify" vertical="top" wrapText="1"/>
    </xf>
    <xf numFmtId="0" fontId="25" fillId="0" borderId="1" xfId="0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top" wrapText="1"/>
    </xf>
    <xf numFmtId="0" fontId="24" fillId="0" borderId="3" xfId="0" applyFont="1" applyBorder="1" applyAlignment="1">
      <alignment horizontal="justify" vertical="top"/>
    </xf>
    <xf numFmtId="0" fontId="25" fillId="2" borderId="1" xfId="0" applyFont="1" applyFill="1" applyBorder="1" applyAlignment="1">
      <alignment horizontal="justify"/>
    </xf>
    <xf numFmtId="49" fontId="2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justify" wrapText="1"/>
    </xf>
    <xf numFmtId="0" fontId="25" fillId="0" borderId="1" xfId="0" applyFont="1" applyBorder="1" applyAlignment="1">
      <alignment horizontal="justify"/>
    </xf>
    <xf numFmtId="0" fontId="25" fillId="0" borderId="1" xfId="0" applyFont="1" applyBorder="1" applyAlignment="1">
      <alignment horizontal="justify" wrapText="1"/>
    </xf>
    <xf numFmtId="0" fontId="25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justify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justify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49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distributed" wrapText="1"/>
    </xf>
    <xf numFmtId="2" fontId="1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/>
    </xf>
    <xf numFmtId="2" fontId="27" fillId="0" borderId="2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justify" vertical="center" wrapText="1"/>
    </xf>
    <xf numFmtId="2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/>
    </xf>
    <xf numFmtId="49" fontId="24" fillId="2" borderId="7" xfId="0" applyNumberFormat="1" applyFont="1" applyFill="1" applyBorder="1" applyAlignment="1">
      <alignment horizontal="center" vertical="center"/>
    </xf>
    <xf numFmtId="2" fontId="27" fillId="0" borderId="7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/>
    <xf numFmtId="0" fontId="2" fillId="0" borderId="0" xfId="0" applyFont="1" applyAlignment="1">
      <alignment horizontal="justify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24"/>
  <sheetViews>
    <sheetView zoomScale="77" workbookViewId="0">
      <selection activeCell="C7" sqref="C7:D7"/>
    </sheetView>
  </sheetViews>
  <sheetFormatPr defaultRowHeight="15.75"/>
  <cols>
    <col min="1" max="1" width="4.7109375" style="1" bestFit="1" customWidth="1"/>
    <col min="2" max="2" width="27.85546875" style="1" bestFit="1" customWidth="1"/>
    <col min="3" max="3" width="57.28515625" style="1" bestFit="1" customWidth="1"/>
    <col min="4" max="4" width="23.42578125" style="1" bestFit="1" customWidth="1"/>
    <col min="5" max="257" width="9.140625" style="1" bestFit="1" customWidth="1"/>
    <col min="258" max="1025" width="9.140625" bestFit="1" customWidth="1"/>
  </cols>
  <sheetData>
    <row r="1" spans="2:8" ht="15" customHeight="1">
      <c r="C1" s="243" t="s">
        <v>0</v>
      </c>
      <c r="D1" s="243"/>
      <c r="E1" s="3"/>
      <c r="F1" s="3"/>
      <c r="G1" s="3"/>
      <c r="H1" s="3"/>
    </row>
    <row r="2" spans="2:8">
      <c r="C2" s="243" t="s">
        <v>1</v>
      </c>
      <c r="D2" s="243"/>
      <c r="E2" s="3"/>
      <c r="F2" s="3"/>
      <c r="G2" s="3"/>
      <c r="H2" s="3"/>
    </row>
    <row r="3" spans="2:8">
      <c r="C3" s="243" t="s">
        <v>2</v>
      </c>
      <c r="D3" s="243"/>
      <c r="E3" s="3"/>
      <c r="F3" s="3"/>
      <c r="G3" s="3"/>
      <c r="H3" s="3"/>
    </row>
    <row r="4" spans="2:8">
      <c r="C4" s="243" t="s">
        <v>3</v>
      </c>
      <c r="D4" s="243"/>
      <c r="E4" s="3"/>
      <c r="F4" s="3"/>
      <c r="G4" s="3"/>
      <c r="H4" s="3"/>
    </row>
    <row r="5" spans="2:8">
      <c r="C5" s="243" t="s">
        <v>4</v>
      </c>
      <c r="D5" s="243"/>
      <c r="E5" s="3"/>
      <c r="F5" s="3"/>
      <c r="G5" s="3"/>
      <c r="H5" s="3"/>
    </row>
    <row r="6" spans="2:8" ht="15.75" customHeight="1">
      <c r="C6" s="243" t="s">
        <v>5</v>
      </c>
      <c r="D6" s="243"/>
      <c r="E6" s="3"/>
      <c r="F6" s="3"/>
      <c r="G6" s="3"/>
      <c r="H6" s="3"/>
    </row>
    <row r="7" spans="2:8">
      <c r="C7" s="244" t="s">
        <v>6</v>
      </c>
      <c r="D7" s="244"/>
      <c r="E7" s="3"/>
      <c r="F7" s="3"/>
      <c r="G7" s="3"/>
      <c r="H7" s="3"/>
    </row>
    <row r="8" spans="2:8" ht="15.75" customHeight="1">
      <c r="C8" s="245"/>
      <c r="D8" s="245"/>
      <c r="E8" s="3"/>
      <c r="F8" s="3"/>
      <c r="G8" s="3"/>
      <c r="H8" s="3"/>
    </row>
    <row r="9" spans="2:8" ht="15.75" customHeight="1">
      <c r="C9" s="245"/>
      <c r="D9" s="245"/>
    </row>
    <row r="10" spans="2:8" ht="26.25" customHeight="1">
      <c r="B10" s="6"/>
      <c r="C10" s="7" t="s">
        <v>7</v>
      </c>
      <c r="D10" s="6"/>
    </row>
    <row r="11" spans="2:8" ht="18.75">
      <c r="B11" s="246" t="s">
        <v>8</v>
      </c>
      <c r="C11" s="246"/>
      <c r="D11" s="246"/>
    </row>
    <row r="12" spans="2:8">
      <c r="C12" s="8"/>
    </row>
    <row r="13" spans="2:8">
      <c r="D13" s="9" t="s">
        <v>9</v>
      </c>
    </row>
    <row r="14" spans="2:8" ht="51" customHeight="1">
      <c r="B14" s="10" t="s">
        <v>10</v>
      </c>
      <c r="C14" s="10" t="s">
        <v>11</v>
      </c>
      <c r="D14" s="10" t="s">
        <v>12</v>
      </c>
    </row>
    <row r="15" spans="2:8" ht="31.5">
      <c r="B15" s="11" t="s">
        <v>13</v>
      </c>
      <c r="C15" s="12" t="s">
        <v>14</v>
      </c>
      <c r="D15" s="13">
        <f>SUM(D16+D20)</f>
        <v>0</v>
      </c>
    </row>
    <row r="16" spans="2:8">
      <c r="B16" s="14" t="s">
        <v>15</v>
      </c>
      <c r="C16" s="15" t="s">
        <v>16</v>
      </c>
      <c r="D16" s="16">
        <v>-1418079</v>
      </c>
    </row>
    <row r="17" spans="2:4">
      <c r="B17" s="14" t="s">
        <v>17</v>
      </c>
      <c r="C17" s="15" t="s">
        <v>18</v>
      </c>
      <c r="D17" s="16">
        <f t="shared" ref="D17:D23" si="0">D16</f>
        <v>-1418079</v>
      </c>
    </row>
    <row r="18" spans="2:4" ht="31.5">
      <c r="B18" s="14" t="s">
        <v>19</v>
      </c>
      <c r="C18" s="15" t="s">
        <v>20</v>
      </c>
      <c r="D18" s="16">
        <f t="shared" si="0"/>
        <v>-1418079</v>
      </c>
    </row>
    <row r="19" spans="2:4" ht="31.5">
      <c r="B19" s="14" t="s">
        <v>21</v>
      </c>
      <c r="C19" s="15" t="s">
        <v>22</v>
      </c>
      <c r="D19" s="16">
        <f t="shared" si="0"/>
        <v>-1418079</v>
      </c>
    </row>
    <row r="20" spans="2:4">
      <c r="B20" s="14" t="s">
        <v>23</v>
      </c>
      <c r="C20" s="15" t="s">
        <v>24</v>
      </c>
      <c r="D20" s="16">
        <v>1418079</v>
      </c>
    </row>
    <row r="21" spans="2:4">
      <c r="B21" s="14" t="s">
        <v>25</v>
      </c>
      <c r="C21" s="15" t="s">
        <v>26</v>
      </c>
      <c r="D21" s="16">
        <f t="shared" si="0"/>
        <v>1418079</v>
      </c>
    </row>
    <row r="22" spans="2:4" ht="31.5">
      <c r="B22" s="14" t="s">
        <v>27</v>
      </c>
      <c r="C22" s="15" t="s">
        <v>28</v>
      </c>
      <c r="D22" s="16">
        <f t="shared" si="0"/>
        <v>1418079</v>
      </c>
    </row>
    <row r="23" spans="2:4" ht="31.5">
      <c r="B23" s="14" t="s">
        <v>29</v>
      </c>
      <c r="C23" s="15" t="s">
        <v>30</v>
      </c>
      <c r="D23" s="16">
        <f t="shared" si="0"/>
        <v>1418079</v>
      </c>
    </row>
    <row r="24" spans="2:4" ht="31.5">
      <c r="B24" s="17"/>
      <c r="C24" s="12" t="s">
        <v>31</v>
      </c>
      <c r="D24" s="18">
        <v>0</v>
      </c>
    </row>
  </sheetData>
  <mergeCells count="10">
    <mergeCell ref="C6:D6"/>
    <mergeCell ref="C7:D7"/>
    <mergeCell ref="C8:D8"/>
    <mergeCell ref="C9:D9"/>
    <mergeCell ref="B11:D11"/>
    <mergeCell ref="C1:D1"/>
    <mergeCell ref="C2:D2"/>
    <mergeCell ref="C3:D3"/>
    <mergeCell ref="C4:D4"/>
    <mergeCell ref="C5:D5"/>
  </mergeCells>
  <printOptions gridLines="1"/>
  <pageMargins left="0.78750000000000009" right="0.19652777777777802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40"/>
  <sheetViews>
    <sheetView zoomScale="110" workbookViewId="0">
      <selection activeCell="B7" sqref="B7:E7"/>
    </sheetView>
  </sheetViews>
  <sheetFormatPr defaultRowHeight="15"/>
  <cols>
    <col min="1" max="1" width="67.28515625" style="165" bestFit="1" customWidth="1"/>
    <col min="2" max="2" width="13.28515625" style="166" bestFit="1" customWidth="1"/>
    <col min="3" max="3" width="4.42578125" style="166" bestFit="1" customWidth="1"/>
    <col min="4" max="4" width="10.5703125" style="167" bestFit="1" customWidth="1"/>
    <col min="5" max="5" width="11" style="166" bestFit="1" customWidth="1"/>
    <col min="6" max="257" width="9.140625" style="166" bestFit="1" customWidth="1"/>
    <col min="258" max="1025" width="9.140625" bestFit="1" customWidth="1"/>
  </cols>
  <sheetData>
    <row r="1" spans="1:5" ht="15" customHeight="1">
      <c r="A1" s="253" t="s">
        <v>263</v>
      </c>
      <c r="B1" s="253"/>
      <c r="C1" s="253"/>
      <c r="D1" s="253"/>
      <c r="E1" s="253"/>
    </row>
    <row r="2" spans="1:5">
      <c r="A2" s="253" t="s">
        <v>264</v>
      </c>
      <c r="B2" s="253"/>
      <c r="C2" s="253"/>
      <c r="D2" s="253"/>
      <c r="E2" s="253"/>
    </row>
    <row r="3" spans="1:5">
      <c r="A3" s="253" t="s">
        <v>265</v>
      </c>
      <c r="B3" s="253"/>
      <c r="C3" s="253"/>
      <c r="D3" s="253"/>
      <c r="E3" s="253"/>
    </row>
    <row r="4" spans="1:5">
      <c r="A4" s="253" t="s">
        <v>3</v>
      </c>
      <c r="B4" s="253"/>
      <c r="C4" s="253"/>
      <c r="D4" s="253"/>
      <c r="E4" s="253"/>
    </row>
    <row r="5" spans="1:5">
      <c r="A5" s="253" t="s">
        <v>4</v>
      </c>
      <c r="B5" s="253"/>
      <c r="C5" s="253"/>
      <c r="D5" s="253"/>
      <c r="E5" s="253"/>
    </row>
    <row r="6" spans="1:5" ht="12" customHeight="1">
      <c r="A6" s="254" t="s">
        <v>125</v>
      </c>
      <c r="B6" s="254"/>
      <c r="C6" s="254"/>
      <c r="D6" s="254"/>
      <c r="E6" s="254"/>
    </row>
    <row r="7" spans="1:5" ht="12" customHeight="1">
      <c r="B7" s="257" t="s">
        <v>266</v>
      </c>
      <c r="C7" s="257"/>
      <c r="D7" s="257"/>
      <c r="E7" s="257"/>
    </row>
    <row r="8" spans="1:5">
      <c r="A8" s="255" t="s">
        <v>126</v>
      </c>
      <c r="B8" s="255"/>
      <c r="C8" s="255"/>
      <c r="D8" s="255"/>
    </row>
    <row r="9" spans="1:5" ht="45" customHeight="1">
      <c r="A9" s="256" t="s">
        <v>267</v>
      </c>
      <c r="B9" s="256"/>
      <c r="C9" s="256"/>
      <c r="D9" s="256"/>
    </row>
    <row r="10" spans="1:5" ht="14.25" customHeight="1">
      <c r="E10" s="170" t="s">
        <v>9</v>
      </c>
    </row>
    <row r="11" spans="1:5" ht="28.5" customHeight="1">
      <c r="A11" s="171" t="s">
        <v>128</v>
      </c>
      <c r="B11" s="172" t="s">
        <v>131</v>
      </c>
      <c r="C11" s="172" t="s">
        <v>132</v>
      </c>
      <c r="D11" s="215" t="s">
        <v>225</v>
      </c>
      <c r="E11" s="215" t="s">
        <v>226</v>
      </c>
    </row>
    <row r="12" spans="1:5">
      <c r="A12" s="174" t="s">
        <v>134</v>
      </c>
      <c r="B12" s="175"/>
      <c r="C12" s="175"/>
      <c r="D12" s="216">
        <f>D14+D18+D22+D26+D30</f>
        <v>515673</v>
      </c>
      <c r="E12" s="216">
        <f>E14+E18+E22+E26+E30</f>
        <v>509336</v>
      </c>
    </row>
    <row r="13" spans="1:5">
      <c r="A13" s="174" t="s">
        <v>227</v>
      </c>
      <c r="B13" s="175"/>
      <c r="C13" s="175"/>
      <c r="D13" s="216">
        <v>10503</v>
      </c>
      <c r="E13" s="216">
        <v>20523</v>
      </c>
    </row>
    <row r="14" spans="1:5" ht="24">
      <c r="A14" s="194" t="s">
        <v>196</v>
      </c>
      <c r="B14" s="217" t="s">
        <v>197</v>
      </c>
      <c r="C14" s="201"/>
      <c r="D14" s="196">
        <f t="shared" ref="D14:D16" si="0">D15</f>
        <v>82127</v>
      </c>
      <c r="E14" s="196">
        <f t="shared" ref="E14:E16" si="1">E15</f>
        <v>74454</v>
      </c>
    </row>
    <row r="15" spans="1:5" ht="42.75" customHeight="1">
      <c r="A15" s="185" t="s">
        <v>198</v>
      </c>
      <c r="B15" s="184" t="s">
        <v>199</v>
      </c>
      <c r="C15" s="175"/>
      <c r="D15" s="197">
        <f t="shared" si="0"/>
        <v>82127</v>
      </c>
      <c r="E15" s="197">
        <f t="shared" si="1"/>
        <v>74454</v>
      </c>
    </row>
    <row r="16" spans="1:5" ht="24">
      <c r="A16" s="185" t="s">
        <v>200</v>
      </c>
      <c r="B16" s="184" t="s">
        <v>201</v>
      </c>
      <c r="C16" s="175"/>
      <c r="D16" s="197">
        <f t="shared" si="0"/>
        <v>82127</v>
      </c>
      <c r="E16" s="197">
        <f t="shared" si="1"/>
        <v>74454</v>
      </c>
    </row>
    <row r="17" spans="1:5" ht="37.5" customHeight="1">
      <c r="A17" s="185" t="s">
        <v>204</v>
      </c>
      <c r="B17" s="184" t="s">
        <v>205</v>
      </c>
      <c r="C17" s="175" t="s">
        <v>146</v>
      </c>
      <c r="D17" s="197">
        <f>'прил 6'!G42</f>
        <v>82127</v>
      </c>
      <c r="E17" s="197">
        <f>'прил 6'!H42</f>
        <v>74454</v>
      </c>
    </row>
    <row r="18" spans="1:5" ht="14.25" customHeight="1">
      <c r="A18" s="200" t="s">
        <v>141</v>
      </c>
      <c r="B18" s="201" t="s">
        <v>140</v>
      </c>
      <c r="C18" s="179"/>
      <c r="D18" s="196">
        <f t="shared" ref="D18:D20" si="2">D19</f>
        <v>122279</v>
      </c>
      <c r="E18" s="196">
        <f t="shared" ref="E18:E20" si="3">E19</f>
        <v>122279</v>
      </c>
    </row>
    <row r="19" spans="1:5" ht="13.5" customHeight="1">
      <c r="A19" s="202" t="s">
        <v>261</v>
      </c>
      <c r="B19" s="175" t="s">
        <v>142</v>
      </c>
      <c r="C19" s="181"/>
      <c r="D19" s="197">
        <f t="shared" si="2"/>
        <v>122279</v>
      </c>
      <c r="E19" s="197">
        <f t="shared" si="3"/>
        <v>122279</v>
      </c>
    </row>
    <row r="20" spans="1:5" ht="17.25" customHeight="1">
      <c r="A20" s="202" t="s">
        <v>143</v>
      </c>
      <c r="B20" s="175" t="s">
        <v>144</v>
      </c>
      <c r="C20" s="181"/>
      <c r="D20" s="197">
        <f t="shared" si="2"/>
        <v>122279</v>
      </c>
      <c r="E20" s="197">
        <f t="shared" si="3"/>
        <v>122279</v>
      </c>
    </row>
    <row r="21" spans="1:5" ht="39" customHeight="1">
      <c r="A21" s="202" t="s">
        <v>145</v>
      </c>
      <c r="B21" s="175" t="s">
        <v>144</v>
      </c>
      <c r="C21" s="181" t="s">
        <v>146</v>
      </c>
      <c r="D21" s="197">
        <f>'прил 6'!G20</f>
        <v>122279</v>
      </c>
      <c r="E21" s="197">
        <f>'прил 6'!H20</f>
        <v>122279</v>
      </c>
    </row>
    <row r="22" spans="1:5" ht="12" customHeight="1">
      <c r="A22" s="203" t="s">
        <v>149</v>
      </c>
      <c r="B22" s="201" t="s">
        <v>268</v>
      </c>
      <c r="C22" s="179"/>
      <c r="D22" s="176">
        <f t="shared" ref="D22:D24" si="4">D23</f>
        <v>190681</v>
      </c>
      <c r="E22" s="176">
        <f t="shared" ref="E22:E24" si="5">E23</f>
        <v>190681</v>
      </c>
    </row>
    <row r="23" spans="1:5" ht="17.25" customHeight="1">
      <c r="A23" s="202" t="s">
        <v>151</v>
      </c>
      <c r="B23" s="175" t="s">
        <v>269</v>
      </c>
      <c r="C23" s="181"/>
      <c r="D23" s="182">
        <f t="shared" si="4"/>
        <v>190681</v>
      </c>
      <c r="E23" s="182">
        <f t="shared" si="5"/>
        <v>190681</v>
      </c>
    </row>
    <row r="24" spans="1:5" ht="13.5" customHeight="1">
      <c r="A24" s="202" t="s">
        <v>143</v>
      </c>
      <c r="B24" s="175" t="s">
        <v>153</v>
      </c>
      <c r="C24" s="181"/>
      <c r="D24" s="182">
        <f t="shared" si="4"/>
        <v>190681</v>
      </c>
      <c r="E24" s="182">
        <f t="shared" si="5"/>
        <v>190681</v>
      </c>
    </row>
    <row r="25" spans="1:5" ht="35.25" customHeight="1">
      <c r="A25" s="202" t="s">
        <v>145</v>
      </c>
      <c r="B25" s="175" t="s">
        <v>153</v>
      </c>
      <c r="C25" s="218" t="s">
        <v>146</v>
      </c>
      <c r="D25" s="219">
        <f>'прил 6'!G25</f>
        <v>190681</v>
      </c>
      <c r="E25" s="219">
        <f>'прил 6'!H25</f>
        <v>190681</v>
      </c>
    </row>
    <row r="26" spans="1:5" ht="27.75" customHeight="1">
      <c r="A26" s="220" t="s">
        <v>262</v>
      </c>
      <c r="B26" s="205" t="s">
        <v>170</v>
      </c>
      <c r="C26" s="201"/>
      <c r="D26" s="221">
        <f t="shared" ref="D26:D28" si="6">D27</f>
        <v>10000</v>
      </c>
      <c r="E26" s="221">
        <f t="shared" ref="E26:E28" si="7">E27</f>
        <v>8000</v>
      </c>
    </row>
    <row r="27" spans="1:5" ht="18.75" customHeight="1">
      <c r="A27" s="222" t="s">
        <v>171</v>
      </c>
      <c r="B27" s="207" t="s">
        <v>172</v>
      </c>
      <c r="C27" s="223"/>
      <c r="D27" s="224">
        <f t="shared" si="6"/>
        <v>10000</v>
      </c>
      <c r="E27" s="224">
        <f t="shared" si="7"/>
        <v>8000</v>
      </c>
    </row>
    <row r="28" spans="1:5" ht="12" customHeight="1">
      <c r="A28" s="225" t="s">
        <v>173</v>
      </c>
      <c r="B28" s="207" t="s">
        <v>175</v>
      </c>
      <c r="C28" s="175"/>
      <c r="D28" s="197">
        <f t="shared" si="6"/>
        <v>10000</v>
      </c>
      <c r="E28" s="197">
        <f t="shared" si="7"/>
        <v>8000</v>
      </c>
    </row>
    <row r="29" spans="1:5" ht="16.5" customHeight="1">
      <c r="A29" s="225" t="s">
        <v>176</v>
      </c>
      <c r="B29" s="207" t="s">
        <v>175</v>
      </c>
      <c r="C29" s="175" t="s">
        <v>177</v>
      </c>
      <c r="D29" s="197">
        <f>'прил 8'!G31</f>
        <v>10000</v>
      </c>
      <c r="E29" s="197">
        <f>'прил 8'!H31</f>
        <v>8000</v>
      </c>
    </row>
    <row r="30" spans="1:5" ht="16.5" customHeight="1">
      <c r="A30" s="226" t="s">
        <v>154</v>
      </c>
      <c r="B30" s="195" t="s">
        <v>155</v>
      </c>
      <c r="C30" s="179"/>
      <c r="D30" s="196">
        <f>D31</f>
        <v>110586</v>
      </c>
      <c r="E30" s="196">
        <f>E31</f>
        <v>113922</v>
      </c>
    </row>
    <row r="31" spans="1:5" ht="14.25" customHeight="1">
      <c r="A31" s="227" t="s">
        <v>156</v>
      </c>
      <c r="B31" s="172" t="s">
        <v>270</v>
      </c>
      <c r="C31" s="181"/>
      <c r="D31" s="197">
        <f>D32+D34</f>
        <v>110586</v>
      </c>
      <c r="E31" s="197">
        <f>E32+E34</f>
        <v>113922</v>
      </c>
    </row>
    <row r="32" spans="1:5" ht="27" customHeight="1">
      <c r="A32" s="198" t="s">
        <v>181</v>
      </c>
      <c r="B32" s="172" t="s">
        <v>182</v>
      </c>
      <c r="C32" s="181"/>
      <c r="D32" s="197">
        <f>D33</f>
        <v>95548</v>
      </c>
      <c r="E32" s="197">
        <f>E33</f>
        <v>98884</v>
      </c>
    </row>
    <row r="33" spans="1:5" ht="42" customHeight="1">
      <c r="A33" s="198" t="s">
        <v>145</v>
      </c>
      <c r="B33" s="172" t="s">
        <v>182</v>
      </c>
      <c r="C33" s="181" t="s">
        <v>146</v>
      </c>
      <c r="D33" s="197">
        <f>'прил 6'!G36</f>
        <v>95548</v>
      </c>
      <c r="E33" s="197">
        <f>'прил 6'!H36</f>
        <v>98884</v>
      </c>
    </row>
    <row r="34" spans="1:5" ht="16.5" customHeight="1">
      <c r="A34" s="198" t="s">
        <v>218</v>
      </c>
      <c r="B34" s="172" t="s">
        <v>271</v>
      </c>
      <c r="C34" s="181"/>
      <c r="D34" s="197">
        <f>D35</f>
        <v>15038</v>
      </c>
      <c r="E34" s="197">
        <f>E35</f>
        <v>15038</v>
      </c>
    </row>
    <row r="35" spans="1:5" ht="15" customHeight="1">
      <c r="A35" s="198" t="s">
        <v>218</v>
      </c>
      <c r="B35" s="172" t="s">
        <v>271</v>
      </c>
      <c r="C35" s="181" t="s">
        <v>272</v>
      </c>
      <c r="D35" s="197">
        <f>'прил 6'!G48</f>
        <v>15038</v>
      </c>
      <c r="E35" s="197">
        <f>'прил 6'!H48</f>
        <v>15038</v>
      </c>
    </row>
    <row r="36" spans="1:5" ht="29.25" customHeight="1">
      <c r="A36" s="166"/>
      <c r="D36" s="166"/>
    </row>
    <row r="37" spans="1:5" ht="39" customHeight="1">
      <c r="A37" s="166"/>
      <c r="D37" s="166"/>
    </row>
    <row r="38" spans="1:5" ht="39" customHeight="1">
      <c r="A38" s="166"/>
      <c r="D38" s="166"/>
    </row>
    <row r="39" spans="1:5" ht="18.75" customHeight="1">
      <c r="A39" s="166"/>
      <c r="D39" s="166"/>
    </row>
    <row r="40" spans="1:5" ht="18.75" customHeight="1">
      <c r="A40" s="166"/>
      <c r="D40" s="166"/>
    </row>
  </sheetData>
  <mergeCells count="9">
    <mergeCell ref="A6:E6"/>
    <mergeCell ref="B7:E7"/>
    <mergeCell ref="A8:D8"/>
    <mergeCell ref="A9:D9"/>
    <mergeCell ref="A1:E1"/>
    <mergeCell ref="A2:E2"/>
    <mergeCell ref="A3:E3"/>
    <mergeCell ref="A4:E4"/>
    <mergeCell ref="A5:E5"/>
  </mergeCells>
  <printOptions gridLines="1"/>
  <pageMargins left="0.47222222222222204" right="0.23611111111111102" top="0.35416666666666702" bottom="0.35416666666666702" header="0.51180555555555496" footer="0.51180555555555496"/>
  <pageSetup paperSize="9" firstPageNumber="0" fitToHeight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37"/>
  <sheetViews>
    <sheetView workbookViewId="0">
      <selection activeCell="B7" sqref="B7:C7"/>
    </sheetView>
  </sheetViews>
  <sheetFormatPr defaultRowHeight="15.75"/>
  <cols>
    <col min="1" max="1" width="9.140625" style="1" bestFit="1" customWidth="1"/>
    <col min="2" max="2" width="65.85546875" style="1" bestFit="1" customWidth="1"/>
    <col min="3" max="3" width="17.42578125" style="1" bestFit="1" customWidth="1"/>
    <col min="4" max="257" width="9.140625" style="1" bestFit="1" customWidth="1"/>
    <col min="258" max="1025" width="9.140625" bestFit="1" customWidth="1"/>
  </cols>
  <sheetData>
    <row r="1" spans="1:7">
      <c r="B1" s="243" t="s">
        <v>273</v>
      </c>
      <c r="C1" s="243"/>
    </row>
    <row r="2" spans="1:7">
      <c r="B2" s="243" t="s">
        <v>274</v>
      </c>
      <c r="C2" s="243"/>
    </row>
    <row r="3" spans="1:7">
      <c r="B3" s="243" t="s">
        <v>275</v>
      </c>
      <c r="C3" s="243"/>
    </row>
    <row r="4" spans="1:7">
      <c r="B4" s="243" t="s">
        <v>276</v>
      </c>
      <c r="C4" s="243"/>
    </row>
    <row r="5" spans="1:7">
      <c r="B5" s="243" t="s">
        <v>277</v>
      </c>
      <c r="C5" s="243"/>
    </row>
    <row r="6" spans="1:7">
      <c r="B6" s="243" t="s">
        <v>250</v>
      </c>
      <c r="C6" s="243"/>
    </row>
    <row r="7" spans="1:7" ht="12.75" customHeight="1">
      <c r="B7" s="244" t="s">
        <v>6</v>
      </c>
      <c r="C7" s="244"/>
      <c r="F7" s="21"/>
      <c r="G7" s="21"/>
    </row>
    <row r="8" spans="1:7" ht="15.75" customHeight="1">
      <c r="A8" s="258"/>
      <c r="B8" s="258"/>
      <c r="C8" s="258"/>
      <c r="D8" s="258"/>
      <c r="E8" s="258"/>
      <c r="F8" s="258"/>
      <c r="G8" s="9"/>
    </row>
    <row r="9" spans="1:7" ht="15.75" customHeight="1">
      <c r="A9" s="228"/>
      <c r="B9" s="258"/>
      <c r="C9" s="258"/>
      <c r="D9" s="258"/>
      <c r="E9" s="258"/>
      <c r="F9" s="258"/>
    </row>
    <row r="11" spans="1:7" ht="15" customHeight="1">
      <c r="A11" s="246" t="s">
        <v>278</v>
      </c>
      <c r="B11" s="246"/>
      <c r="C11" s="246"/>
    </row>
    <row r="12" spans="1:7" ht="18.75">
      <c r="A12" s="229"/>
      <c r="B12" s="230" t="s">
        <v>279</v>
      </c>
      <c r="C12" s="32"/>
    </row>
    <row r="13" spans="1:7">
      <c r="A13" s="8"/>
      <c r="B13" s="19"/>
    </row>
    <row r="14" spans="1:7">
      <c r="A14" s="8"/>
      <c r="B14" s="19"/>
    </row>
    <row r="15" spans="1:7">
      <c r="B15" s="231" t="s">
        <v>280</v>
      </c>
    </row>
    <row r="16" spans="1:7">
      <c r="A16" s="21"/>
      <c r="C16" s="9" t="s">
        <v>9</v>
      </c>
    </row>
    <row r="17" spans="1:3" ht="63" customHeight="1">
      <c r="A17" s="259" t="s">
        <v>281</v>
      </c>
      <c r="B17" s="259" t="s">
        <v>282</v>
      </c>
      <c r="C17" s="259" t="s">
        <v>283</v>
      </c>
    </row>
    <row r="18" spans="1:3">
      <c r="A18" s="259"/>
      <c r="B18" s="259"/>
      <c r="C18" s="259"/>
    </row>
    <row r="19" spans="1:3" ht="10.5" customHeight="1">
      <c r="A19" s="259"/>
      <c r="B19" s="259"/>
      <c r="C19" s="259"/>
    </row>
    <row r="20" spans="1:3" hidden="1">
      <c r="A20" s="259"/>
      <c r="B20" s="259"/>
      <c r="C20" s="259"/>
    </row>
    <row r="21" spans="1:3">
      <c r="A21" s="10">
        <v>1</v>
      </c>
      <c r="B21" s="232" t="s">
        <v>284</v>
      </c>
      <c r="C21" s="10">
        <v>0</v>
      </c>
    </row>
    <row r="22" spans="1:3" ht="31.5">
      <c r="A22" s="10">
        <v>2</v>
      </c>
      <c r="B22" s="232" t="s">
        <v>285</v>
      </c>
      <c r="C22" s="233">
        <v>0</v>
      </c>
    </row>
    <row r="23" spans="1:3">
      <c r="A23" s="10">
        <v>3</v>
      </c>
      <c r="B23" s="232" t="s">
        <v>286</v>
      </c>
      <c r="C23" s="10">
        <v>0</v>
      </c>
    </row>
    <row r="24" spans="1:3">
      <c r="A24" s="10"/>
      <c r="B24" s="232" t="s">
        <v>287</v>
      </c>
      <c r="C24" s="233">
        <v>0</v>
      </c>
    </row>
    <row r="25" spans="1:3">
      <c r="A25" s="21"/>
    </row>
    <row r="26" spans="1:3">
      <c r="A26" s="21"/>
    </row>
    <row r="27" spans="1:3">
      <c r="A27" s="21"/>
      <c r="B27" s="231" t="s">
        <v>288</v>
      </c>
    </row>
    <row r="28" spans="1:3">
      <c r="A28" s="231"/>
    </row>
    <row r="29" spans="1:3">
      <c r="A29" s="21"/>
    </row>
    <row r="30" spans="1:3" ht="63" customHeight="1">
      <c r="A30" s="259" t="s">
        <v>281</v>
      </c>
      <c r="B30" s="259" t="s">
        <v>282</v>
      </c>
      <c r="C30" s="259" t="s">
        <v>289</v>
      </c>
    </row>
    <row r="31" spans="1:3">
      <c r="A31" s="259"/>
      <c r="B31" s="259"/>
      <c r="C31" s="259"/>
    </row>
    <row r="32" spans="1:3">
      <c r="A32" s="259"/>
      <c r="B32" s="259"/>
      <c r="C32" s="259"/>
    </row>
    <row r="33" spans="1:3">
      <c r="A33" s="259"/>
      <c r="B33" s="259"/>
      <c r="C33" s="259"/>
    </row>
    <row r="34" spans="1:3">
      <c r="A34" s="10">
        <v>1</v>
      </c>
      <c r="B34" s="232" t="s">
        <v>284</v>
      </c>
      <c r="C34" s="10">
        <v>0</v>
      </c>
    </row>
    <row r="35" spans="1:3" ht="31.5">
      <c r="A35" s="10">
        <v>2</v>
      </c>
      <c r="B35" s="232" t="s">
        <v>285</v>
      </c>
      <c r="C35" s="10">
        <v>0</v>
      </c>
    </row>
    <row r="36" spans="1:3">
      <c r="A36" s="10">
        <v>3</v>
      </c>
      <c r="B36" s="232" t="s">
        <v>286</v>
      </c>
      <c r="C36" s="10">
        <v>0</v>
      </c>
    </row>
    <row r="37" spans="1:3">
      <c r="A37" s="10"/>
      <c r="B37" s="232" t="s">
        <v>287</v>
      </c>
      <c r="C37" s="10">
        <f>SUM(C34:C36)</f>
        <v>0</v>
      </c>
    </row>
  </sheetData>
  <mergeCells count="16">
    <mergeCell ref="A17:A20"/>
    <mergeCell ref="B17:B20"/>
    <mergeCell ref="C17:C20"/>
    <mergeCell ref="A30:A33"/>
    <mergeCell ref="B30:B33"/>
    <mergeCell ref="C30:C33"/>
    <mergeCell ref="B6:C6"/>
    <mergeCell ref="B7:C7"/>
    <mergeCell ref="A8:F8"/>
    <mergeCell ref="B9:F9"/>
    <mergeCell ref="A11:C11"/>
    <mergeCell ref="B1:C1"/>
    <mergeCell ref="B2:C2"/>
    <mergeCell ref="B3:C3"/>
    <mergeCell ref="B4:C4"/>
    <mergeCell ref="B5:C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35"/>
  <sheetViews>
    <sheetView workbookViewId="0">
      <selection activeCell="B7" sqref="B7:D7"/>
    </sheetView>
  </sheetViews>
  <sheetFormatPr defaultRowHeight="15.75"/>
  <cols>
    <col min="1" max="1" width="9.140625" style="1" bestFit="1" customWidth="1"/>
    <col min="2" max="2" width="53.85546875" style="1" bestFit="1" customWidth="1"/>
    <col min="3" max="3" width="17.42578125" style="1" bestFit="1" customWidth="1"/>
    <col min="4" max="4" width="17.85546875" style="1" bestFit="1" customWidth="1"/>
    <col min="5" max="257" width="9.140625" style="1" bestFit="1" customWidth="1"/>
    <col min="258" max="1025" width="9.140625" bestFit="1" customWidth="1"/>
  </cols>
  <sheetData>
    <row r="1" spans="1:7">
      <c r="D1" s="2" t="s">
        <v>290</v>
      </c>
    </row>
    <row r="2" spans="1:7">
      <c r="A2" s="234"/>
      <c r="B2" s="260" t="s">
        <v>291</v>
      </c>
      <c r="C2" s="260"/>
      <c r="D2" s="260"/>
      <c r="E2" s="231"/>
    </row>
    <row r="3" spans="1:7">
      <c r="A3" s="234"/>
      <c r="B3" s="260" t="s">
        <v>292</v>
      </c>
      <c r="C3" s="260"/>
      <c r="D3" s="260"/>
      <c r="E3" s="231"/>
    </row>
    <row r="4" spans="1:7" ht="12.75" customHeight="1">
      <c r="A4" s="234"/>
      <c r="B4" s="243" t="s">
        <v>293</v>
      </c>
      <c r="C4" s="243"/>
      <c r="D4" s="243"/>
      <c r="E4" s="235"/>
      <c r="F4" s="236"/>
      <c r="G4" s="21"/>
    </row>
    <row r="5" spans="1:7" ht="16.5" customHeight="1">
      <c r="B5" s="243" t="s">
        <v>294</v>
      </c>
      <c r="C5" s="243"/>
      <c r="D5" s="243"/>
      <c r="E5" s="235"/>
      <c r="F5" s="237"/>
      <c r="G5" s="9"/>
    </row>
    <row r="6" spans="1:7" ht="16.5" customHeight="1">
      <c r="B6" s="243" t="s">
        <v>295</v>
      </c>
      <c r="C6" s="243"/>
      <c r="D6" s="243"/>
      <c r="E6" s="235"/>
      <c r="F6" s="237"/>
      <c r="G6" s="9"/>
    </row>
    <row r="7" spans="1:7" ht="15.75" customHeight="1">
      <c r="A7" s="228"/>
      <c r="B7" s="243" t="s">
        <v>6</v>
      </c>
      <c r="C7" s="243"/>
      <c r="D7" s="243"/>
      <c r="E7" s="235"/>
      <c r="F7" s="52"/>
    </row>
    <row r="9" spans="1:7" ht="15" customHeight="1">
      <c r="A9" s="246" t="s">
        <v>278</v>
      </c>
      <c r="B9" s="246"/>
      <c r="C9" s="246"/>
    </row>
    <row r="10" spans="1:7" ht="18.75">
      <c r="A10" s="8"/>
      <c r="B10" s="230" t="s">
        <v>296</v>
      </c>
      <c r="C10" s="6"/>
    </row>
    <row r="11" spans="1:7" ht="18.75">
      <c r="A11" s="8"/>
      <c r="B11" s="230" t="s">
        <v>297</v>
      </c>
    </row>
    <row r="12" spans="1:7">
      <c r="A12" s="8"/>
      <c r="B12" s="19"/>
    </row>
    <row r="13" spans="1:7">
      <c r="B13" s="231" t="s">
        <v>280</v>
      </c>
    </row>
    <row r="14" spans="1:7">
      <c r="A14" s="21"/>
      <c r="C14" s="9" t="s">
        <v>9</v>
      </c>
    </row>
    <row r="15" spans="1:7" ht="63" customHeight="1">
      <c r="A15" s="259" t="s">
        <v>281</v>
      </c>
      <c r="B15" s="259" t="s">
        <v>282</v>
      </c>
      <c r="C15" s="259" t="s">
        <v>298</v>
      </c>
      <c r="D15" s="259" t="s">
        <v>299</v>
      </c>
    </row>
    <row r="16" spans="1:7">
      <c r="A16" s="259"/>
      <c r="B16" s="259"/>
      <c r="C16" s="259"/>
      <c r="D16" s="259"/>
    </row>
    <row r="17" spans="1:4" ht="10.5" customHeight="1">
      <c r="A17" s="259"/>
      <c r="B17" s="259"/>
      <c r="C17" s="259"/>
      <c r="D17" s="259"/>
    </row>
    <row r="18" spans="1:4" hidden="1">
      <c r="A18" s="259"/>
      <c r="B18" s="259"/>
      <c r="C18" s="259"/>
      <c r="D18" s="259"/>
    </row>
    <row r="19" spans="1:4">
      <c r="A19" s="10">
        <v>1</v>
      </c>
      <c r="B19" s="232" t="s">
        <v>284</v>
      </c>
      <c r="C19" s="10">
        <v>0</v>
      </c>
      <c r="D19" s="10">
        <v>0</v>
      </c>
    </row>
    <row r="20" spans="1:4" ht="31.5">
      <c r="A20" s="10">
        <v>2</v>
      </c>
      <c r="B20" s="232" t="s">
        <v>285</v>
      </c>
      <c r="C20" s="233">
        <v>0</v>
      </c>
      <c r="D20" s="233">
        <v>0</v>
      </c>
    </row>
    <row r="21" spans="1:4">
      <c r="A21" s="10">
        <v>3</v>
      </c>
      <c r="B21" s="232" t="s">
        <v>286</v>
      </c>
      <c r="C21" s="10">
        <v>0</v>
      </c>
      <c r="D21" s="10">
        <v>0</v>
      </c>
    </row>
    <row r="22" spans="1:4">
      <c r="A22" s="10"/>
      <c r="B22" s="232" t="s">
        <v>287</v>
      </c>
      <c r="C22" s="233">
        <f>SUM(C19:C21)</f>
        <v>0</v>
      </c>
      <c r="D22" s="233">
        <f>SUM(D19:D21)</f>
        <v>0</v>
      </c>
    </row>
    <row r="23" spans="1:4">
      <c r="A23" s="21"/>
    </row>
    <row r="24" spans="1:4">
      <c r="A24" s="21"/>
    </row>
    <row r="25" spans="1:4">
      <c r="A25" s="21"/>
      <c r="B25" s="231" t="s">
        <v>288</v>
      </c>
    </row>
    <row r="26" spans="1:4">
      <c r="A26" s="231"/>
    </row>
    <row r="27" spans="1:4">
      <c r="A27" s="21"/>
    </row>
    <row r="28" spans="1:4" ht="63" customHeight="1">
      <c r="A28" s="259" t="s">
        <v>281</v>
      </c>
      <c r="B28" s="259" t="s">
        <v>282</v>
      </c>
      <c r="C28" s="259" t="s">
        <v>300</v>
      </c>
      <c r="D28" s="259" t="s">
        <v>301</v>
      </c>
    </row>
    <row r="29" spans="1:4">
      <c r="A29" s="259"/>
      <c r="B29" s="259"/>
      <c r="C29" s="259"/>
      <c r="D29" s="259"/>
    </row>
    <row r="30" spans="1:4">
      <c r="A30" s="259"/>
      <c r="B30" s="259"/>
      <c r="C30" s="259"/>
      <c r="D30" s="259"/>
    </row>
    <row r="31" spans="1:4">
      <c r="A31" s="259"/>
      <c r="B31" s="259"/>
      <c r="C31" s="259"/>
      <c r="D31" s="259"/>
    </row>
    <row r="32" spans="1:4">
      <c r="A32" s="10">
        <v>1</v>
      </c>
      <c r="B32" s="232" t="s">
        <v>284</v>
      </c>
      <c r="C32" s="10">
        <v>0</v>
      </c>
      <c r="D32" s="10">
        <v>0</v>
      </c>
    </row>
    <row r="33" spans="1:4" ht="31.5">
      <c r="A33" s="10">
        <v>2</v>
      </c>
      <c r="B33" s="232" t="s">
        <v>285</v>
      </c>
      <c r="C33" s="10">
        <v>0</v>
      </c>
      <c r="D33" s="10">
        <v>0</v>
      </c>
    </row>
    <row r="34" spans="1:4">
      <c r="A34" s="10">
        <v>3</v>
      </c>
      <c r="B34" s="232" t="s">
        <v>286</v>
      </c>
      <c r="C34" s="10">
        <v>0</v>
      </c>
      <c r="D34" s="10">
        <v>0</v>
      </c>
    </row>
    <row r="35" spans="1:4">
      <c r="A35" s="10"/>
      <c r="B35" s="232" t="s">
        <v>287</v>
      </c>
      <c r="C35" s="10">
        <f>SUM(C32:C34)</f>
        <v>0</v>
      </c>
      <c r="D35" s="10">
        <f>SUM(D32:D34)</f>
        <v>0</v>
      </c>
    </row>
  </sheetData>
  <mergeCells count="15">
    <mergeCell ref="A28:A31"/>
    <mergeCell ref="B28:B31"/>
    <mergeCell ref="C28:C31"/>
    <mergeCell ref="D28:D31"/>
    <mergeCell ref="B7:D7"/>
    <mergeCell ref="A9:C9"/>
    <mergeCell ref="A15:A18"/>
    <mergeCell ref="B15:B18"/>
    <mergeCell ref="C15:C18"/>
    <mergeCell ref="D15:D18"/>
    <mergeCell ref="B2:D2"/>
    <mergeCell ref="B3:D3"/>
    <mergeCell ref="B4:D4"/>
    <mergeCell ref="B5:D5"/>
    <mergeCell ref="B6:D6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workbookViewId="0">
      <selection activeCell="E7" sqref="E7:G7"/>
    </sheetView>
  </sheetViews>
  <sheetFormatPr defaultRowHeight="15"/>
  <cols>
    <col min="1" max="1" width="14.140625" bestFit="1" customWidth="1"/>
    <col min="2" max="2" width="16" bestFit="1" customWidth="1"/>
    <col min="3" max="3" width="12.7109375" bestFit="1" customWidth="1"/>
    <col min="4" max="4" width="13.85546875" bestFit="1" customWidth="1"/>
    <col min="5" max="5" width="14.140625" bestFit="1" customWidth="1"/>
    <col min="6" max="6" width="10.85546875" bestFit="1" customWidth="1"/>
    <col min="7" max="7" width="38.140625" bestFit="1" customWidth="1"/>
    <col min="8" max="1025" width="9" bestFit="1" customWidth="1"/>
  </cols>
  <sheetData>
    <row r="1" spans="1:7">
      <c r="E1" s="235"/>
      <c r="G1" s="2" t="s">
        <v>302</v>
      </c>
    </row>
    <row r="2" spans="1:7">
      <c r="E2" s="235"/>
      <c r="G2" s="2" t="s">
        <v>303</v>
      </c>
    </row>
    <row r="3" spans="1:7">
      <c r="C3" s="244" t="s">
        <v>304</v>
      </c>
      <c r="D3" s="244"/>
      <c r="E3" s="244"/>
      <c r="F3" s="244"/>
      <c r="G3" s="244"/>
    </row>
    <row r="4" spans="1:7">
      <c r="C4" s="244" t="s">
        <v>305</v>
      </c>
      <c r="D4" s="244"/>
      <c r="E4" s="244"/>
      <c r="F4" s="244"/>
      <c r="G4" s="244"/>
    </row>
    <row r="5" spans="1:7">
      <c r="C5" s="244" t="s">
        <v>306</v>
      </c>
      <c r="D5" s="244"/>
      <c r="E5" s="244"/>
      <c r="F5" s="244"/>
      <c r="G5" s="244"/>
    </row>
    <row r="6" spans="1:7">
      <c r="C6" s="244" t="s">
        <v>250</v>
      </c>
      <c r="D6" s="244"/>
      <c r="E6" s="244"/>
      <c r="F6" s="244"/>
      <c r="G6" s="244"/>
    </row>
    <row r="7" spans="1:7" ht="15" customHeight="1">
      <c r="E7" s="244" t="s">
        <v>6</v>
      </c>
      <c r="F7" s="244"/>
      <c r="G7" s="244"/>
    </row>
    <row r="9" spans="1:7" ht="18.75">
      <c r="A9" s="8"/>
      <c r="B9" s="261" t="s">
        <v>307</v>
      </c>
      <c r="C9" s="261"/>
      <c r="D9" s="261"/>
      <c r="E9" s="261"/>
      <c r="F9" s="261"/>
    </row>
    <row r="10" spans="1:7" ht="18.75">
      <c r="A10" s="246" t="s">
        <v>308</v>
      </c>
      <c r="B10" s="246"/>
      <c r="C10" s="246"/>
      <c r="D10" s="246"/>
      <c r="E10" s="246"/>
      <c r="F10" s="246"/>
      <c r="G10" s="246"/>
    </row>
    <row r="11" spans="1:7" ht="15.75">
      <c r="A11" s="238"/>
    </row>
    <row r="12" spans="1:7" ht="15.75">
      <c r="A12" s="231" t="s">
        <v>309</v>
      </c>
    </row>
    <row r="13" spans="1:7" ht="15.75">
      <c r="A13" s="231" t="s">
        <v>310</v>
      </c>
    </row>
    <row r="14" spans="1:7" ht="15.75">
      <c r="A14" s="231"/>
    </row>
    <row r="15" spans="1:7" ht="60">
      <c r="A15" s="239"/>
      <c r="B15" s="108" t="s">
        <v>311</v>
      </c>
      <c r="C15" s="108" t="s">
        <v>312</v>
      </c>
      <c r="D15" s="108" t="s">
        <v>313</v>
      </c>
      <c r="E15" s="108" t="s">
        <v>314</v>
      </c>
      <c r="F15" s="108" t="s">
        <v>315</v>
      </c>
      <c r="G15" s="108" t="s">
        <v>316</v>
      </c>
    </row>
    <row r="16" spans="1:7">
      <c r="A16" s="108">
        <v>1</v>
      </c>
      <c r="B16" s="108">
        <v>2</v>
      </c>
      <c r="C16" s="108">
        <v>3</v>
      </c>
      <c r="D16" s="108">
        <v>4</v>
      </c>
      <c r="E16" s="108">
        <v>5</v>
      </c>
      <c r="F16" s="108">
        <v>6</v>
      </c>
      <c r="G16" s="108">
        <v>7</v>
      </c>
    </row>
    <row r="17" spans="1:7">
      <c r="A17" s="108"/>
      <c r="B17" s="108" t="s">
        <v>317</v>
      </c>
      <c r="C17" s="108" t="s">
        <v>317</v>
      </c>
      <c r="D17" s="108">
        <v>0</v>
      </c>
      <c r="E17" s="108" t="s">
        <v>317</v>
      </c>
      <c r="F17" s="108" t="s">
        <v>317</v>
      </c>
      <c r="G17" s="108" t="s">
        <v>317</v>
      </c>
    </row>
    <row r="18" spans="1:7" ht="15.75">
      <c r="A18" s="231"/>
      <c r="B18" s="240"/>
      <c r="C18" s="240"/>
      <c r="D18" s="240"/>
      <c r="E18" s="240"/>
      <c r="F18" s="240"/>
      <c r="G18" s="240"/>
    </row>
    <row r="19" spans="1:7" ht="15.75">
      <c r="A19" s="262" t="s">
        <v>318</v>
      </c>
      <c r="B19" s="262"/>
      <c r="C19" s="262"/>
      <c r="D19" s="262"/>
      <c r="E19" s="262"/>
      <c r="F19" s="262"/>
      <c r="G19" s="262"/>
    </row>
    <row r="20" spans="1:7" ht="28.5" customHeight="1">
      <c r="A20" s="263" t="s">
        <v>319</v>
      </c>
      <c r="B20" s="263"/>
      <c r="C20" s="263"/>
      <c r="D20" s="263"/>
      <c r="E20" s="263"/>
      <c r="F20" s="263"/>
      <c r="G20" s="263"/>
    </row>
    <row r="21" spans="1:7" ht="15.75">
      <c r="A21" s="241" t="s">
        <v>320</v>
      </c>
      <c r="B21" s="240"/>
      <c r="C21" s="240"/>
      <c r="D21" s="240"/>
      <c r="E21" s="240"/>
      <c r="F21" s="240"/>
      <c r="G21" s="240"/>
    </row>
    <row r="22" spans="1:7" ht="47.25" customHeight="1">
      <c r="A22" s="264" t="s">
        <v>321</v>
      </c>
      <c r="B22" s="264"/>
      <c r="C22" s="264"/>
      <c r="D22" s="264" t="s">
        <v>322</v>
      </c>
      <c r="E22" s="264"/>
      <c r="F22" s="264"/>
      <c r="G22" s="264"/>
    </row>
    <row r="23" spans="1:7" ht="15" customHeight="1">
      <c r="A23" s="264" t="s">
        <v>323</v>
      </c>
      <c r="B23" s="264"/>
      <c r="C23" s="264"/>
      <c r="D23" s="265">
        <v>0</v>
      </c>
      <c r="E23" s="265"/>
      <c r="F23" s="265"/>
      <c r="G23" s="265"/>
    </row>
  </sheetData>
  <mergeCells count="13">
    <mergeCell ref="A23:C23"/>
    <mergeCell ref="D23:G23"/>
    <mergeCell ref="B9:F9"/>
    <mergeCell ref="A10:G10"/>
    <mergeCell ref="A19:G19"/>
    <mergeCell ref="A20:G20"/>
    <mergeCell ref="A22:C22"/>
    <mergeCell ref="D22:G22"/>
    <mergeCell ref="C3:G3"/>
    <mergeCell ref="C4:G4"/>
    <mergeCell ref="C5:G5"/>
    <mergeCell ref="C6:G6"/>
    <mergeCell ref="E7:G7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tabSelected="1" workbookViewId="0">
      <selection activeCell="G1" sqref="C1:G7"/>
    </sheetView>
  </sheetViews>
  <sheetFormatPr defaultRowHeight="15"/>
  <cols>
    <col min="1" max="1" width="14.140625" bestFit="1" customWidth="1"/>
    <col min="2" max="2" width="16" bestFit="1" customWidth="1"/>
    <col min="3" max="3" width="12.7109375" bestFit="1" customWidth="1"/>
    <col min="4" max="4" width="14.7109375" bestFit="1" customWidth="1"/>
    <col min="5" max="5" width="14.140625" bestFit="1" customWidth="1"/>
    <col min="6" max="6" width="10.85546875" bestFit="1" customWidth="1"/>
    <col min="7" max="7" width="25.5703125" bestFit="1" customWidth="1"/>
    <col min="8" max="1025" width="9" bestFit="1" customWidth="1"/>
  </cols>
  <sheetData>
    <row r="1" spans="1:7">
      <c r="E1" s="235"/>
      <c r="G1" s="2" t="s">
        <v>324</v>
      </c>
    </row>
    <row r="2" spans="1:7">
      <c r="E2" s="235"/>
      <c r="G2" s="2" t="s">
        <v>325</v>
      </c>
    </row>
    <row r="3" spans="1:7" ht="18.75" customHeight="1">
      <c r="C3" s="244" t="s">
        <v>326</v>
      </c>
      <c r="D3" s="244"/>
      <c r="E3" s="244"/>
      <c r="F3" s="244"/>
      <c r="G3" s="244"/>
    </row>
    <row r="4" spans="1:7">
      <c r="C4" s="244" t="s">
        <v>327</v>
      </c>
      <c r="D4" s="244"/>
      <c r="E4" s="244"/>
      <c r="F4" s="244"/>
      <c r="G4" s="244"/>
    </row>
    <row r="5" spans="1:7">
      <c r="D5" s="244" t="s">
        <v>328</v>
      </c>
      <c r="E5" s="244"/>
      <c r="F5" s="244"/>
      <c r="G5" s="244"/>
    </row>
    <row r="6" spans="1:7">
      <c r="D6" s="244" t="s">
        <v>329</v>
      </c>
      <c r="E6" s="244"/>
      <c r="F6" s="244"/>
      <c r="G6" s="244"/>
    </row>
    <row r="7" spans="1:7" ht="15.75" customHeight="1">
      <c r="E7" s="240"/>
      <c r="G7" s="4" t="s">
        <v>6</v>
      </c>
    </row>
    <row r="8" spans="1:7" ht="18.75">
      <c r="A8" s="8"/>
      <c r="B8" s="261" t="s">
        <v>307</v>
      </c>
      <c r="C8" s="261"/>
      <c r="D8" s="261"/>
      <c r="E8" s="261"/>
      <c r="F8" s="261"/>
    </row>
    <row r="9" spans="1:7" ht="18.75">
      <c r="A9" s="246" t="s">
        <v>292</v>
      </c>
      <c r="B9" s="246"/>
      <c r="C9" s="246"/>
      <c r="D9" s="246"/>
      <c r="E9" s="246"/>
      <c r="F9" s="246"/>
      <c r="G9" s="246"/>
    </row>
    <row r="10" spans="1:7" ht="18.75" customHeight="1">
      <c r="A10" s="238"/>
      <c r="C10" s="266" t="s">
        <v>330</v>
      </c>
      <c r="D10" s="266"/>
      <c r="E10" s="242" t="s">
        <v>331</v>
      </c>
    </row>
    <row r="11" spans="1:7" ht="18.75">
      <c r="A11" s="238"/>
      <c r="D11" s="230"/>
    </row>
    <row r="12" spans="1:7" ht="15.75">
      <c r="A12" s="231" t="s">
        <v>309</v>
      </c>
    </row>
    <row r="13" spans="1:7" ht="15.75">
      <c r="A13" s="231" t="s">
        <v>332</v>
      </c>
    </row>
    <row r="14" spans="1:7" ht="15.75">
      <c r="A14" s="231"/>
    </row>
    <row r="15" spans="1:7" ht="60">
      <c r="A15" s="239"/>
      <c r="B15" s="108" t="s">
        <v>311</v>
      </c>
      <c r="C15" s="108" t="s">
        <v>312</v>
      </c>
      <c r="D15" s="108" t="s">
        <v>313</v>
      </c>
      <c r="E15" s="108" t="s">
        <v>314</v>
      </c>
      <c r="F15" s="108" t="s">
        <v>315</v>
      </c>
      <c r="G15" s="108" t="s">
        <v>316</v>
      </c>
    </row>
    <row r="16" spans="1:7">
      <c r="A16" s="108">
        <v>1</v>
      </c>
      <c r="B16" s="108">
        <v>2</v>
      </c>
      <c r="C16" s="108">
        <v>3</v>
      </c>
      <c r="D16" s="108">
        <v>4</v>
      </c>
      <c r="E16" s="108">
        <v>5</v>
      </c>
      <c r="F16" s="108">
        <v>6</v>
      </c>
      <c r="G16" s="108">
        <v>7</v>
      </c>
    </row>
    <row r="17" spans="1:7">
      <c r="A17" s="108"/>
      <c r="B17" s="108" t="s">
        <v>317</v>
      </c>
      <c r="C17" s="108" t="s">
        <v>317</v>
      </c>
      <c r="D17" s="108">
        <v>0</v>
      </c>
      <c r="E17" s="108" t="s">
        <v>317</v>
      </c>
      <c r="F17" s="108" t="s">
        <v>317</v>
      </c>
      <c r="G17" s="108" t="s">
        <v>317</v>
      </c>
    </row>
    <row r="18" spans="1:7" ht="15.75">
      <c r="A18" s="231"/>
      <c r="B18" s="240"/>
      <c r="C18" s="240"/>
      <c r="D18" s="240"/>
      <c r="E18" s="240"/>
      <c r="F18" s="240"/>
      <c r="G18" s="240"/>
    </row>
    <row r="19" spans="1:7" ht="15.75">
      <c r="A19" s="262" t="s">
        <v>318</v>
      </c>
      <c r="B19" s="262"/>
      <c r="C19" s="262"/>
      <c r="D19" s="262"/>
      <c r="E19" s="262"/>
      <c r="F19" s="262"/>
      <c r="G19" s="262"/>
    </row>
    <row r="20" spans="1:7" ht="15.75">
      <c r="A20" s="263" t="s">
        <v>333</v>
      </c>
      <c r="B20" s="263"/>
      <c r="C20" s="263"/>
      <c r="D20" s="263"/>
      <c r="E20" s="263"/>
      <c r="F20" s="263"/>
      <c r="G20" s="263"/>
    </row>
    <row r="21" spans="1:7" ht="15.75">
      <c r="A21" s="236"/>
      <c r="B21" s="236"/>
      <c r="C21" s="236" t="s">
        <v>297</v>
      </c>
      <c r="D21" s="236"/>
      <c r="E21" s="236"/>
      <c r="F21" s="236"/>
      <c r="G21" s="236"/>
    </row>
    <row r="22" spans="1:7" ht="15.75">
      <c r="A22" s="241" t="s">
        <v>320</v>
      </c>
      <c r="B22" s="240"/>
      <c r="C22" s="240"/>
      <c r="D22" s="240"/>
      <c r="E22" s="240"/>
      <c r="F22" s="240"/>
      <c r="G22" s="240"/>
    </row>
    <row r="23" spans="1:7" ht="89.25" customHeight="1">
      <c r="A23" s="264" t="s">
        <v>321</v>
      </c>
      <c r="B23" s="264"/>
      <c r="C23" s="264"/>
      <c r="D23" s="267" t="s">
        <v>334</v>
      </c>
      <c r="E23" s="267"/>
      <c r="F23" s="264" t="s">
        <v>335</v>
      </c>
      <c r="G23" s="264"/>
    </row>
    <row r="24" spans="1:7" ht="15" customHeight="1">
      <c r="A24" s="264" t="s">
        <v>323</v>
      </c>
      <c r="B24" s="264"/>
      <c r="C24" s="264"/>
      <c r="D24" s="268">
        <v>0</v>
      </c>
      <c r="E24" s="268"/>
      <c r="F24" s="265">
        <v>0</v>
      </c>
      <c r="G24" s="265"/>
    </row>
  </sheetData>
  <mergeCells count="15">
    <mergeCell ref="A24:C24"/>
    <mergeCell ref="D24:E24"/>
    <mergeCell ref="F24:G24"/>
    <mergeCell ref="A9:G9"/>
    <mergeCell ref="C10:D10"/>
    <mergeCell ref="A19:G19"/>
    <mergeCell ref="A20:G20"/>
    <mergeCell ref="A23:C23"/>
    <mergeCell ref="D23:E23"/>
    <mergeCell ref="F23:G23"/>
    <mergeCell ref="C3:G3"/>
    <mergeCell ref="C4:G4"/>
    <mergeCell ref="D5:G5"/>
    <mergeCell ref="D6:G6"/>
    <mergeCell ref="B8:F8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24"/>
  <sheetViews>
    <sheetView zoomScale="77" workbookViewId="0">
      <selection activeCell="C7" sqref="C7:E7"/>
    </sheetView>
  </sheetViews>
  <sheetFormatPr defaultRowHeight="15.75"/>
  <cols>
    <col min="1" max="1" width="4.7109375" style="1" bestFit="1" customWidth="1"/>
    <col min="2" max="2" width="27.85546875" style="1" bestFit="1" customWidth="1"/>
    <col min="3" max="3" width="53.85546875" style="1" bestFit="1" customWidth="1"/>
    <col min="4" max="4" width="18" style="1" bestFit="1" customWidth="1"/>
    <col min="5" max="5" width="12.42578125" style="1" bestFit="1" customWidth="1"/>
    <col min="6" max="257" width="9.140625" style="1" bestFit="1" customWidth="1"/>
    <col min="258" max="1025" width="9.140625" bestFit="1" customWidth="1"/>
  </cols>
  <sheetData>
    <row r="1" spans="2:8" ht="15" customHeight="1">
      <c r="C1" s="243" t="s">
        <v>32</v>
      </c>
      <c r="D1" s="243"/>
      <c r="E1" s="243"/>
      <c r="F1" s="3"/>
      <c r="G1" s="3"/>
      <c r="H1" s="3"/>
    </row>
    <row r="2" spans="2:8">
      <c r="C2" s="243" t="s">
        <v>33</v>
      </c>
      <c r="D2" s="243"/>
      <c r="E2" s="243"/>
      <c r="F2" s="3"/>
      <c r="G2" s="3"/>
      <c r="H2" s="3"/>
    </row>
    <row r="3" spans="2:8">
      <c r="C3" s="243" t="s">
        <v>34</v>
      </c>
      <c r="D3" s="243"/>
      <c r="E3" s="243"/>
      <c r="F3" s="3"/>
      <c r="G3" s="3"/>
      <c r="H3" s="3"/>
    </row>
    <row r="4" spans="2:8">
      <c r="C4" s="243" t="s">
        <v>35</v>
      </c>
      <c r="D4" s="243"/>
      <c r="E4" s="243"/>
      <c r="F4" s="3"/>
      <c r="G4" s="3"/>
      <c r="H4" s="3"/>
    </row>
    <row r="5" spans="2:8">
      <c r="C5" s="243" t="str">
        <f>прил1!C5</f>
        <v xml:space="preserve">                                                                                                                                          Курской области на 2022 год </v>
      </c>
      <c r="D5" s="243"/>
      <c r="E5" s="243"/>
      <c r="F5" s="3"/>
      <c r="G5" s="3"/>
      <c r="H5" s="3"/>
    </row>
    <row r="6" spans="2:8" ht="15" customHeight="1">
      <c r="C6" s="243" t="str">
        <f>прил1!C6</f>
        <v>и на плановый период 2023  и 2024 годов"</v>
      </c>
      <c r="D6" s="243"/>
      <c r="E6" s="243"/>
      <c r="F6" s="3"/>
      <c r="G6" s="3"/>
      <c r="H6" s="3"/>
    </row>
    <row r="7" spans="2:8">
      <c r="C7" s="244" t="s">
        <v>6</v>
      </c>
      <c r="D7" s="244"/>
      <c r="E7" s="244"/>
      <c r="F7" s="3"/>
      <c r="G7" s="3"/>
      <c r="H7" s="3"/>
    </row>
    <row r="8" spans="2:8" ht="15.75" customHeight="1">
      <c r="C8" s="245"/>
      <c r="D8" s="245"/>
      <c r="E8" s="3"/>
      <c r="F8" s="3"/>
      <c r="G8" s="3"/>
      <c r="H8" s="3"/>
    </row>
    <row r="9" spans="2:8" ht="15.75" customHeight="1">
      <c r="C9" s="245"/>
      <c r="D9" s="245"/>
    </row>
    <row r="10" spans="2:8" ht="26.25" customHeight="1">
      <c r="B10" s="6"/>
      <c r="C10" s="7" t="s">
        <v>7</v>
      </c>
      <c r="D10" s="6"/>
    </row>
    <row r="11" spans="2:8">
      <c r="B11" s="247" t="s">
        <v>36</v>
      </c>
      <c r="C11" s="247"/>
      <c r="D11" s="247"/>
    </row>
    <row r="12" spans="2:8">
      <c r="B12" s="248" t="s">
        <v>37</v>
      </c>
      <c r="C12" s="248"/>
      <c r="D12" s="248"/>
    </row>
    <row r="13" spans="2:8">
      <c r="E13" s="9" t="s">
        <v>9</v>
      </c>
    </row>
    <row r="14" spans="2:8" ht="51" customHeight="1">
      <c r="B14" s="10" t="s">
        <v>10</v>
      </c>
      <c r="C14" s="10" t="s">
        <v>11</v>
      </c>
      <c r="D14" s="20" t="s">
        <v>38</v>
      </c>
      <c r="E14" s="20" t="s">
        <v>39</v>
      </c>
    </row>
    <row r="15" spans="2:8" ht="31.5">
      <c r="B15" s="11" t="s">
        <v>13</v>
      </c>
      <c r="C15" s="12" t="s">
        <v>14</v>
      </c>
      <c r="D15" s="13">
        <f>SUM(D16+D20)</f>
        <v>0</v>
      </c>
      <c r="E15" s="13">
        <f>SUM(E16+E20)</f>
        <v>0</v>
      </c>
    </row>
    <row r="16" spans="2:8">
      <c r="B16" s="14" t="s">
        <v>15</v>
      </c>
      <c r="C16" s="15" t="s">
        <v>16</v>
      </c>
      <c r="D16" s="16">
        <v>-515673</v>
      </c>
      <c r="E16" s="16">
        <v>-509336</v>
      </c>
    </row>
    <row r="17" spans="2:5">
      <c r="B17" s="14" t="s">
        <v>17</v>
      </c>
      <c r="C17" s="15" t="s">
        <v>18</v>
      </c>
      <c r="D17" s="16">
        <f t="shared" ref="D17:D23" si="0">D16</f>
        <v>-515673</v>
      </c>
      <c r="E17" s="16">
        <f t="shared" ref="E17:E23" si="1">E16</f>
        <v>-509336</v>
      </c>
    </row>
    <row r="18" spans="2:5" ht="31.5">
      <c r="B18" s="14" t="s">
        <v>19</v>
      </c>
      <c r="C18" s="15" t="s">
        <v>20</v>
      </c>
      <c r="D18" s="16">
        <f t="shared" si="0"/>
        <v>-515673</v>
      </c>
      <c r="E18" s="16">
        <f t="shared" si="1"/>
        <v>-509336</v>
      </c>
    </row>
    <row r="19" spans="2:5" ht="31.5">
      <c r="B19" s="14" t="s">
        <v>21</v>
      </c>
      <c r="C19" s="15" t="s">
        <v>22</v>
      </c>
      <c r="D19" s="16">
        <f t="shared" si="0"/>
        <v>-515673</v>
      </c>
      <c r="E19" s="16">
        <f t="shared" si="1"/>
        <v>-509336</v>
      </c>
    </row>
    <row r="20" spans="2:5">
      <c r="B20" s="14" t="s">
        <v>23</v>
      </c>
      <c r="C20" s="15" t="s">
        <v>24</v>
      </c>
      <c r="D20" s="16">
        <v>515673</v>
      </c>
      <c r="E20" s="16">
        <v>509336</v>
      </c>
    </row>
    <row r="21" spans="2:5">
      <c r="B21" s="14" t="s">
        <v>25</v>
      </c>
      <c r="C21" s="15" t="s">
        <v>26</v>
      </c>
      <c r="D21" s="16">
        <f t="shared" si="0"/>
        <v>515673</v>
      </c>
      <c r="E21" s="16">
        <f t="shared" si="1"/>
        <v>509336</v>
      </c>
    </row>
    <row r="22" spans="2:5" ht="31.5">
      <c r="B22" s="14" t="s">
        <v>27</v>
      </c>
      <c r="C22" s="15" t="s">
        <v>28</v>
      </c>
      <c r="D22" s="16">
        <f t="shared" si="0"/>
        <v>515673</v>
      </c>
      <c r="E22" s="16">
        <f t="shared" si="1"/>
        <v>509336</v>
      </c>
    </row>
    <row r="23" spans="2:5" ht="31.5">
      <c r="B23" s="14" t="s">
        <v>29</v>
      </c>
      <c r="C23" s="15" t="s">
        <v>30</v>
      </c>
      <c r="D23" s="16">
        <f t="shared" si="0"/>
        <v>515673</v>
      </c>
      <c r="E23" s="16">
        <f t="shared" si="1"/>
        <v>509336</v>
      </c>
    </row>
    <row r="24" spans="2:5" ht="31.5">
      <c r="B24" s="17"/>
      <c r="C24" s="12" t="s">
        <v>31</v>
      </c>
      <c r="D24" s="18">
        <v>0</v>
      </c>
      <c r="E24" s="18">
        <v>0</v>
      </c>
    </row>
  </sheetData>
  <mergeCells count="11">
    <mergeCell ref="B12:D12"/>
    <mergeCell ref="C6:E6"/>
    <mergeCell ref="C7:E7"/>
    <mergeCell ref="C8:D8"/>
    <mergeCell ref="C9:D9"/>
    <mergeCell ref="B11:D11"/>
    <mergeCell ref="C1:E1"/>
    <mergeCell ref="C2:E2"/>
    <mergeCell ref="C3:E3"/>
    <mergeCell ref="C4:E4"/>
    <mergeCell ref="C5:E5"/>
  </mergeCells>
  <printOptions gridLines="1"/>
  <pageMargins left="0.78750000000000009" right="0.19652777777777802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43"/>
  <sheetViews>
    <sheetView zoomScale="79" workbookViewId="0">
      <selection activeCell="B7" sqref="B7:C7"/>
    </sheetView>
  </sheetViews>
  <sheetFormatPr defaultRowHeight="15.75"/>
  <cols>
    <col min="1" max="1" width="27.5703125" style="1" bestFit="1" customWidth="1"/>
    <col min="2" max="2" width="71.42578125" style="1" bestFit="1" customWidth="1"/>
    <col min="3" max="3" width="13.85546875" style="1" bestFit="1" customWidth="1"/>
    <col min="4" max="4" width="8.7109375" style="1" hidden="1" bestFit="1" customWidth="1"/>
    <col min="5" max="5" width="9.140625" style="1" hidden="1" bestFit="1" customWidth="1"/>
    <col min="6" max="6" width="0.28515625" style="1" bestFit="1" customWidth="1"/>
    <col min="7" max="7" width="0.140625" style="1" hidden="1" bestFit="1" customWidth="1"/>
    <col min="8" max="8" width="9.140625" style="1" bestFit="1" customWidth="1"/>
    <col min="9" max="9" width="0.5703125" style="1" bestFit="1" customWidth="1"/>
    <col min="10" max="257" width="9.140625" style="1" bestFit="1" customWidth="1"/>
    <col min="258" max="1025" width="9.140625" bestFit="1" customWidth="1"/>
  </cols>
  <sheetData>
    <row r="1" spans="1:3">
      <c r="B1" s="243" t="s">
        <v>40</v>
      </c>
      <c r="C1" s="243"/>
    </row>
    <row r="2" spans="1:3">
      <c r="B2" s="243" t="s">
        <v>41</v>
      </c>
      <c r="C2" s="243"/>
    </row>
    <row r="3" spans="1:3">
      <c r="B3" s="243" t="s">
        <v>42</v>
      </c>
      <c r="C3" s="243"/>
    </row>
    <row r="4" spans="1:3">
      <c r="B4" s="243" t="s">
        <v>3</v>
      </c>
      <c r="C4" s="243"/>
    </row>
    <row r="5" spans="1:3" ht="15" customHeight="1">
      <c r="B5" s="243" t="s">
        <v>43</v>
      </c>
      <c r="C5" s="243"/>
    </row>
    <row r="6" spans="1:3" ht="20.85" customHeight="1">
      <c r="B6" s="244" t="s">
        <v>44</v>
      </c>
      <c r="C6" s="244"/>
    </row>
    <row r="7" spans="1:3" ht="15" customHeight="1">
      <c r="B7" s="249" t="s">
        <v>6</v>
      </c>
      <c r="C7" s="249"/>
    </row>
    <row r="8" spans="1:3" ht="48.4" customHeight="1">
      <c r="A8" s="250" t="s">
        <v>45</v>
      </c>
      <c r="B8" s="250"/>
      <c r="C8" s="250"/>
    </row>
    <row r="9" spans="1:3" ht="18.75">
      <c r="A9" s="246" t="s">
        <v>46</v>
      </c>
      <c r="B9" s="246"/>
      <c r="C9" s="246"/>
    </row>
    <row r="10" spans="1:3" ht="13.5" customHeight="1">
      <c r="C10" s="21" t="s">
        <v>9</v>
      </c>
    </row>
    <row r="11" spans="1:3" ht="48" customHeight="1">
      <c r="A11" s="22" t="s">
        <v>47</v>
      </c>
      <c r="B11" s="20" t="s">
        <v>48</v>
      </c>
      <c r="C11" s="22" t="s">
        <v>49</v>
      </c>
    </row>
    <row r="12" spans="1:3" ht="20.25" customHeight="1">
      <c r="A12" s="23" t="s">
        <v>50</v>
      </c>
      <c r="B12" s="24" t="s">
        <v>51</v>
      </c>
      <c r="C12" s="25">
        <f>C13+C16+C19</f>
        <v>285950</v>
      </c>
    </row>
    <row r="13" spans="1:3" ht="17.25" customHeight="1">
      <c r="A13" s="23" t="s">
        <v>52</v>
      </c>
      <c r="B13" s="24" t="s">
        <v>53</v>
      </c>
      <c r="C13" s="26">
        <f t="shared" ref="C13:C14" si="0">C14</f>
        <v>21612</v>
      </c>
    </row>
    <row r="14" spans="1:3" ht="16.5" customHeight="1">
      <c r="A14" s="27" t="s">
        <v>54</v>
      </c>
      <c r="B14" s="24" t="s">
        <v>55</v>
      </c>
      <c r="C14" s="28">
        <f t="shared" si="0"/>
        <v>21612</v>
      </c>
    </row>
    <row r="15" spans="1:3" ht="54.75" customHeight="1">
      <c r="A15" s="29" t="s">
        <v>56</v>
      </c>
      <c r="B15" s="30" t="s">
        <v>57</v>
      </c>
      <c r="C15" s="31">
        <v>21612</v>
      </c>
    </row>
    <row r="16" spans="1:3" s="32" customFormat="1" ht="20.25" customHeight="1">
      <c r="A16" s="29" t="s">
        <v>58</v>
      </c>
      <c r="B16" s="24" t="s">
        <v>59</v>
      </c>
      <c r="C16" s="33">
        <f>C18</f>
        <v>1377</v>
      </c>
    </row>
    <row r="17" spans="1:3" s="32" customFormat="1" ht="19.5" customHeight="1">
      <c r="A17" s="29" t="s">
        <v>60</v>
      </c>
      <c r="B17" s="34" t="s">
        <v>61</v>
      </c>
      <c r="C17" s="33">
        <f>C18</f>
        <v>1377</v>
      </c>
    </row>
    <row r="18" spans="1:3" ht="23.25" customHeight="1">
      <c r="A18" s="35" t="s">
        <v>62</v>
      </c>
      <c r="B18" s="30" t="s">
        <v>61</v>
      </c>
      <c r="C18" s="31">
        <v>1377</v>
      </c>
    </row>
    <row r="19" spans="1:3" ht="15.75" customHeight="1">
      <c r="A19" s="36" t="s">
        <v>63</v>
      </c>
      <c r="B19" s="37" t="s">
        <v>64</v>
      </c>
      <c r="C19" s="26">
        <f>C20+C22</f>
        <v>262961</v>
      </c>
    </row>
    <row r="20" spans="1:3" ht="15.75" customHeight="1">
      <c r="A20" s="36" t="s">
        <v>65</v>
      </c>
      <c r="B20" s="38" t="s">
        <v>66</v>
      </c>
      <c r="C20" s="26">
        <f>C21</f>
        <v>4702</v>
      </c>
    </row>
    <row r="21" spans="1:3" ht="28.5" customHeight="1">
      <c r="A21" s="36" t="s">
        <v>67</v>
      </c>
      <c r="B21" s="38" t="s">
        <v>68</v>
      </c>
      <c r="C21" s="31">
        <v>4702</v>
      </c>
    </row>
    <row r="22" spans="1:3" ht="15.75" customHeight="1">
      <c r="A22" s="36" t="s">
        <v>69</v>
      </c>
      <c r="B22" s="38" t="s">
        <v>70</v>
      </c>
      <c r="C22" s="26">
        <f>C23+C25</f>
        <v>258259</v>
      </c>
    </row>
    <row r="23" spans="1:3">
      <c r="A23" s="39" t="s">
        <v>71</v>
      </c>
      <c r="B23" s="40" t="s">
        <v>72</v>
      </c>
      <c r="C23" s="28">
        <f>C24</f>
        <v>108492</v>
      </c>
    </row>
    <row r="24" spans="1:3" ht="27" customHeight="1">
      <c r="A24" s="39" t="s">
        <v>73</v>
      </c>
      <c r="B24" s="38" t="s">
        <v>74</v>
      </c>
      <c r="C24" s="28">
        <v>108492</v>
      </c>
    </row>
    <row r="25" spans="1:3">
      <c r="A25" s="39" t="s">
        <v>75</v>
      </c>
      <c r="B25" s="40" t="s">
        <v>76</v>
      </c>
      <c r="C25" s="31">
        <f>C26</f>
        <v>149767</v>
      </c>
    </row>
    <row r="26" spans="1:3" ht="26.25" customHeight="1">
      <c r="A26" s="39" t="s">
        <v>77</v>
      </c>
      <c r="B26" s="38" t="s">
        <v>78</v>
      </c>
      <c r="C26" s="28">
        <v>149767</v>
      </c>
    </row>
    <row r="27" spans="1:3" ht="20.25" customHeight="1">
      <c r="A27" s="41" t="s">
        <v>79</v>
      </c>
      <c r="B27" s="42" t="s">
        <v>80</v>
      </c>
      <c r="C27" s="26">
        <f>C28+C40</f>
        <v>1132129</v>
      </c>
    </row>
    <row r="28" spans="1:3" ht="29.25" customHeight="1">
      <c r="A28" s="41" t="s">
        <v>81</v>
      </c>
      <c r="B28" s="24" t="s">
        <v>82</v>
      </c>
      <c r="C28" s="28">
        <f>C29+C34+C37</f>
        <v>868459</v>
      </c>
    </row>
    <row r="29" spans="1:3" ht="27.75" customHeight="1">
      <c r="A29" s="41" t="s">
        <v>83</v>
      </c>
      <c r="B29" s="24" t="s">
        <v>84</v>
      </c>
      <c r="C29" s="26">
        <f>C30+C32</f>
        <v>660368</v>
      </c>
    </row>
    <row r="30" spans="1:3" ht="17.25" customHeight="1">
      <c r="A30" s="41" t="s">
        <v>85</v>
      </c>
      <c r="B30" s="24" t="s">
        <v>86</v>
      </c>
      <c r="C30" s="26">
        <f>C31</f>
        <v>153122</v>
      </c>
    </row>
    <row r="31" spans="1:3" ht="27" customHeight="1">
      <c r="A31" s="43" t="s">
        <v>87</v>
      </c>
      <c r="B31" s="44" t="s">
        <v>88</v>
      </c>
      <c r="C31" s="31">
        <v>153122</v>
      </c>
    </row>
    <row r="32" spans="1:3" ht="29.25" customHeight="1">
      <c r="A32" s="39" t="s">
        <v>89</v>
      </c>
      <c r="B32" s="37" t="s">
        <v>90</v>
      </c>
      <c r="C32" s="33">
        <f>C33</f>
        <v>507246</v>
      </c>
    </row>
    <row r="33" spans="1:3" ht="29.25" customHeight="1">
      <c r="A33" s="39" t="s">
        <v>91</v>
      </c>
      <c r="B33" s="38" t="s">
        <v>92</v>
      </c>
      <c r="C33" s="31">
        <v>507246</v>
      </c>
    </row>
    <row r="34" spans="1:3" ht="30" customHeight="1">
      <c r="A34" s="39" t="s">
        <v>93</v>
      </c>
      <c r="B34" s="45" t="s">
        <v>94</v>
      </c>
      <c r="C34" s="46">
        <f t="shared" ref="C34:C41" si="1">C35</f>
        <v>115621</v>
      </c>
    </row>
    <row r="35" spans="1:3" ht="26.25" customHeight="1">
      <c r="A35" s="47" t="s">
        <v>95</v>
      </c>
      <c r="B35" s="41" t="s">
        <v>96</v>
      </c>
      <c r="C35" s="28">
        <f t="shared" si="1"/>
        <v>115621</v>
      </c>
    </row>
    <row r="36" spans="1:3" ht="26.25" customHeight="1">
      <c r="A36" s="47" t="s">
        <v>97</v>
      </c>
      <c r="B36" s="41" t="s">
        <v>98</v>
      </c>
      <c r="C36" s="28">
        <v>115621</v>
      </c>
    </row>
    <row r="37" spans="1:3" ht="27" customHeight="1">
      <c r="A37" s="41" t="s">
        <v>99</v>
      </c>
      <c r="B37" s="24" t="s">
        <v>100</v>
      </c>
      <c r="C37" s="26">
        <f t="shared" si="1"/>
        <v>92470</v>
      </c>
    </row>
    <row r="38" spans="1:3" ht="30" customHeight="1">
      <c r="A38" s="36" t="s">
        <v>101</v>
      </c>
      <c r="B38" s="38" t="s">
        <v>102</v>
      </c>
      <c r="C38" s="28">
        <f t="shared" si="1"/>
        <v>92470</v>
      </c>
    </row>
    <row r="39" spans="1:3" ht="32.25" customHeight="1">
      <c r="A39" s="36" t="s">
        <v>103</v>
      </c>
      <c r="B39" s="38" t="s">
        <v>104</v>
      </c>
      <c r="C39" s="31">
        <v>92470</v>
      </c>
    </row>
    <row r="40" spans="1:3" ht="28.5" customHeight="1">
      <c r="A40" s="36" t="s">
        <v>105</v>
      </c>
      <c r="B40" s="37" t="s">
        <v>106</v>
      </c>
      <c r="C40" s="31">
        <f t="shared" si="1"/>
        <v>263670</v>
      </c>
    </row>
    <row r="41" spans="1:3" ht="46.5" customHeight="1">
      <c r="A41" s="36" t="s">
        <v>107</v>
      </c>
      <c r="B41" s="38" t="s">
        <v>108</v>
      </c>
      <c r="C41" s="31">
        <f t="shared" si="1"/>
        <v>263670</v>
      </c>
    </row>
    <row r="42" spans="1:3" ht="60" customHeight="1">
      <c r="A42" s="36" t="s">
        <v>109</v>
      </c>
      <c r="B42" s="38" t="s">
        <v>110</v>
      </c>
      <c r="C42" s="31">
        <v>263670</v>
      </c>
    </row>
    <row r="43" spans="1:3">
      <c r="A43" s="48"/>
      <c r="B43" s="24" t="s">
        <v>111</v>
      </c>
      <c r="C43" s="33">
        <f>C27+C12</f>
        <v>1418079</v>
      </c>
    </row>
  </sheetData>
  <mergeCells count="9">
    <mergeCell ref="B6:C6"/>
    <mergeCell ref="B7:C7"/>
    <mergeCell ref="A8:C8"/>
    <mergeCell ref="A9:C9"/>
    <mergeCell ref="B1:C1"/>
    <mergeCell ref="B2:C2"/>
    <mergeCell ref="B3:C3"/>
    <mergeCell ref="B4:C4"/>
    <mergeCell ref="B5:C5"/>
  </mergeCells>
  <printOptions gridLines="1"/>
  <pageMargins left="0.62986111111111098" right="0.51180555555555496" top="0.55138888888888904" bottom="0.55138888888888904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37"/>
  <sheetViews>
    <sheetView zoomScale="79" workbookViewId="0">
      <selection activeCell="M14" sqref="M14"/>
    </sheetView>
  </sheetViews>
  <sheetFormatPr defaultRowHeight="15.75"/>
  <cols>
    <col min="1" max="1" width="25.5703125" style="1" bestFit="1" customWidth="1"/>
    <col min="2" max="2" width="63.42578125" style="1" bestFit="1" customWidth="1"/>
    <col min="3" max="3" width="13.140625" style="1" bestFit="1" customWidth="1"/>
    <col min="4" max="4" width="8.7109375" style="1" hidden="1" bestFit="1" customWidth="1"/>
    <col min="5" max="5" width="9.140625" style="1" hidden="1" bestFit="1" customWidth="1"/>
    <col min="6" max="6" width="0.28515625" style="1" hidden="1" bestFit="1" customWidth="1"/>
    <col min="7" max="7" width="0.140625" style="1" hidden="1" bestFit="1" customWidth="1"/>
    <col min="8" max="8" width="12.5703125" style="1" bestFit="1" customWidth="1"/>
    <col min="9" max="9" width="0.5703125" style="1" hidden="1" bestFit="1" customWidth="1"/>
    <col min="10" max="257" width="9.140625" style="1" bestFit="1" customWidth="1"/>
    <col min="258" max="1025" width="9.140625" bestFit="1" customWidth="1"/>
  </cols>
  <sheetData>
    <row r="1" spans="1:8">
      <c r="B1" s="243" t="s">
        <v>112</v>
      </c>
      <c r="C1" s="243"/>
      <c r="D1" s="243"/>
      <c r="E1" s="243"/>
      <c r="F1" s="243"/>
      <c r="G1" s="243"/>
      <c r="H1" s="243"/>
    </row>
    <row r="2" spans="1:8">
      <c r="B2" s="243" t="s">
        <v>113</v>
      </c>
      <c r="C2" s="243"/>
      <c r="D2" s="243"/>
      <c r="E2" s="243"/>
      <c r="F2" s="243"/>
      <c r="G2" s="243"/>
      <c r="H2" s="243"/>
    </row>
    <row r="3" spans="1:8">
      <c r="B3" s="243" t="s">
        <v>114</v>
      </c>
      <c r="C3" s="243"/>
      <c r="D3" s="243"/>
      <c r="E3" s="243"/>
      <c r="F3" s="243"/>
      <c r="G3" s="243"/>
      <c r="H3" s="243"/>
    </row>
    <row r="4" spans="1:8">
      <c r="B4" s="243" t="s">
        <v>3</v>
      </c>
      <c r="C4" s="243"/>
      <c r="D4" s="243"/>
      <c r="E4" s="243"/>
      <c r="F4" s="243"/>
      <c r="G4" s="243"/>
      <c r="H4" s="243"/>
    </row>
    <row r="5" spans="1:8" ht="15" customHeight="1">
      <c r="B5" s="243" t="s">
        <v>4</v>
      </c>
      <c r="C5" s="243"/>
      <c r="D5" s="243"/>
      <c r="E5" s="243"/>
      <c r="F5" s="243"/>
      <c r="G5" s="243"/>
      <c r="H5" s="243"/>
    </row>
    <row r="6" spans="1:8" ht="12.75" customHeight="1">
      <c r="B6" s="244" t="s">
        <v>5</v>
      </c>
      <c r="C6" s="244"/>
      <c r="D6" s="244"/>
      <c r="E6" s="244"/>
      <c r="F6" s="244"/>
      <c r="G6" s="244"/>
      <c r="H6" s="244"/>
    </row>
    <row r="7" spans="1:8" ht="15" customHeight="1">
      <c r="B7" s="249" t="s">
        <v>6</v>
      </c>
      <c r="C7" s="249"/>
      <c r="D7" s="249"/>
      <c r="E7" s="249"/>
      <c r="F7" s="249"/>
      <c r="G7" s="249"/>
      <c r="H7" s="249"/>
    </row>
    <row r="8" spans="1:8" ht="15" customHeight="1">
      <c r="C8" s="4"/>
    </row>
    <row r="9" spans="1:8" ht="10.5" customHeight="1">
      <c r="B9" s="9"/>
      <c r="C9" s="9"/>
    </row>
    <row r="10" spans="1:8" ht="15.75" customHeight="1">
      <c r="A10" s="251" t="s">
        <v>45</v>
      </c>
      <c r="B10" s="251"/>
      <c r="C10" s="251"/>
      <c r="D10" s="251"/>
      <c r="E10" s="251"/>
      <c r="F10" s="251"/>
      <c r="G10" s="251"/>
      <c r="H10" s="251"/>
    </row>
    <row r="11" spans="1:8">
      <c r="A11" s="248" t="s">
        <v>115</v>
      </c>
      <c r="B11" s="248"/>
      <c r="C11" s="248"/>
    </row>
    <row r="12" spans="1:8" ht="13.5" customHeight="1">
      <c r="H12" s="9" t="s">
        <v>9</v>
      </c>
    </row>
    <row r="13" spans="1:8" ht="48" customHeight="1">
      <c r="A13" s="22" t="s">
        <v>47</v>
      </c>
      <c r="B13" s="20" t="s">
        <v>48</v>
      </c>
      <c r="C13" s="22" t="s">
        <v>116</v>
      </c>
      <c r="H13" s="22" t="s">
        <v>117</v>
      </c>
    </row>
    <row r="14" spans="1:8" ht="20.25" customHeight="1">
      <c r="A14" s="23" t="s">
        <v>50</v>
      </c>
      <c r="B14" s="24" t="s">
        <v>51</v>
      </c>
      <c r="C14" s="25">
        <f>C15+C18+C21</f>
        <v>286909</v>
      </c>
      <c r="H14" s="25">
        <f>H15+H18+H21</f>
        <v>287955</v>
      </c>
    </row>
    <row r="15" spans="1:8" ht="17.25" customHeight="1">
      <c r="A15" s="23" t="s">
        <v>52</v>
      </c>
      <c r="B15" s="24" t="s">
        <v>53</v>
      </c>
      <c r="C15" s="26">
        <f t="shared" ref="C15:C19" si="0">C16</f>
        <v>22519</v>
      </c>
      <c r="H15" s="26">
        <f t="shared" ref="H15:H19" si="1">H16</f>
        <v>23508</v>
      </c>
    </row>
    <row r="16" spans="1:8" ht="16.5" customHeight="1">
      <c r="A16" s="27" t="s">
        <v>54</v>
      </c>
      <c r="B16" s="24" t="s">
        <v>55</v>
      </c>
      <c r="C16" s="28">
        <f t="shared" si="0"/>
        <v>22519</v>
      </c>
      <c r="H16" s="28">
        <f t="shared" si="1"/>
        <v>23508</v>
      </c>
    </row>
    <row r="17" spans="1:8" ht="54.75" customHeight="1">
      <c r="A17" s="29" t="s">
        <v>56</v>
      </c>
      <c r="B17" s="30" t="s">
        <v>118</v>
      </c>
      <c r="C17" s="31">
        <v>22519</v>
      </c>
      <c r="F17" s="1">
        <v>20538</v>
      </c>
      <c r="H17" s="31">
        <v>23508</v>
      </c>
    </row>
    <row r="18" spans="1:8" s="32" customFormat="1" ht="23.25" customHeight="1">
      <c r="A18" s="29" t="s">
        <v>58</v>
      </c>
      <c r="B18" s="49" t="s">
        <v>59</v>
      </c>
      <c r="C18" s="33">
        <f t="shared" si="0"/>
        <v>1429</v>
      </c>
      <c r="H18" s="33">
        <f t="shared" si="1"/>
        <v>1486</v>
      </c>
    </row>
    <row r="19" spans="1:8" ht="20.25" customHeight="1">
      <c r="A19" s="29" t="s">
        <v>60</v>
      </c>
      <c r="B19" s="50" t="s">
        <v>61</v>
      </c>
      <c r="C19" s="31">
        <f t="shared" si="0"/>
        <v>1429</v>
      </c>
      <c r="H19" s="31">
        <f t="shared" si="1"/>
        <v>1486</v>
      </c>
    </row>
    <row r="20" spans="1:8" ht="18.75" customHeight="1">
      <c r="A20" s="29" t="s">
        <v>119</v>
      </c>
      <c r="B20" s="50" t="s">
        <v>61</v>
      </c>
      <c r="C20" s="31">
        <v>1429</v>
      </c>
      <c r="H20" s="31">
        <v>1486</v>
      </c>
    </row>
    <row r="21" spans="1:8" s="32" customFormat="1" ht="15.75" customHeight="1">
      <c r="A21" s="36" t="s">
        <v>63</v>
      </c>
      <c r="B21" s="37" t="s">
        <v>64</v>
      </c>
      <c r="C21" s="26">
        <f t="shared" ref="C21:H21" si="2">C22+C24+C27</f>
        <v>262961</v>
      </c>
      <c r="D21" s="26">
        <f t="shared" si="2"/>
        <v>0</v>
      </c>
      <c r="E21" s="26">
        <f t="shared" si="2"/>
        <v>0</v>
      </c>
      <c r="F21" s="26">
        <f t="shared" si="2"/>
        <v>0</v>
      </c>
      <c r="G21" s="26">
        <f t="shared" si="2"/>
        <v>0</v>
      </c>
      <c r="H21" s="26">
        <f t="shared" si="2"/>
        <v>262961</v>
      </c>
    </row>
    <row r="22" spans="1:8" ht="15.75" customHeight="1">
      <c r="A22" s="36" t="s">
        <v>65</v>
      </c>
      <c r="B22" s="38" t="s">
        <v>66</v>
      </c>
      <c r="C22" s="28">
        <f>C23</f>
        <v>4702</v>
      </c>
      <c r="H22" s="28">
        <f>H23</f>
        <v>4702</v>
      </c>
    </row>
    <row r="23" spans="1:8" ht="48.75" customHeight="1">
      <c r="A23" s="36" t="s">
        <v>67</v>
      </c>
      <c r="B23" s="38" t="s">
        <v>68</v>
      </c>
      <c r="C23" s="31">
        <v>4702</v>
      </c>
      <c r="H23" s="31">
        <v>4702</v>
      </c>
    </row>
    <row r="24" spans="1:8" ht="15.75" customHeight="1">
      <c r="A24" s="36" t="s">
        <v>69</v>
      </c>
      <c r="B24" s="38" t="s">
        <v>70</v>
      </c>
      <c r="C24" s="28">
        <f t="shared" ref="C24:C29" si="3">C25</f>
        <v>108492</v>
      </c>
      <c r="D24" s="28">
        <f>D25</f>
        <v>0</v>
      </c>
      <c r="E24" s="28">
        <f>E25</f>
        <v>0</v>
      </c>
      <c r="F24" s="28">
        <f>F25</f>
        <v>0</v>
      </c>
      <c r="G24" s="28">
        <f>G25</f>
        <v>0</v>
      </c>
      <c r="H24" s="28">
        <f t="shared" ref="H24:H29" si="4">H25</f>
        <v>108492</v>
      </c>
    </row>
    <row r="25" spans="1:8">
      <c r="A25" s="39" t="s">
        <v>71</v>
      </c>
      <c r="B25" s="40" t="s">
        <v>72</v>
      </c>
      <c r="C25" s="28">
        <f t="shared" si="3"/>
        <v>108492</v>
      </c>
      <c r="H25" s="28">
        <f t="shared" si="4"/>
        <v>108492</v>
      </c>
    </row>
    <row r="26" spans="1:8" ht="27" customHeight="1">
      <c r="A26" s="39" t="s">
        <v>73</v>
      </c>
      <c r="B26" s="38" t="s">
        <v>74</v>
      </c>
      <c r="C26" s="28">
        <v>108492</v>
      </c>
      <c r="H26" s="28">
        <v>108492</v>
      </c>
    </row>
    <row r="27" spans="1:8">
      <c r="A27" s="39" t="s">
        <v>75</v>
      </c>
      <c r="B27" s="40" t="s">
        <v>76</v>
      </c>
      <c r="C27" s="31">
        <f t="shared" si="3"/>
        <v>149767</v>
      </c>
      <c r="H27" s="31">
        <f t="shared" si="4"/>
        <v>149767</v>
      </c>
    </row>
    <row r="28" spans="1:8" ht="26.25" customHeight="1">
      <c r="A28" s="39" t="s">
        <v>77</v>
      </c>
      <c r="B28" s="38" t="s">
        <v>78</v>
      </c>
      <c r="C28" s="28">
        <v>149767</v>
      </c>
      <c r="H28" s="28">
        <v>149767</v>
      </c>
    </row>
    <row r="29" spans="1:8" ht="20.25" customHeight="1">
      <c r="A29" s="41" t="s">
        <v>79</v>
      </c>
      <c r="B29" s="42" t="s">
        <v>80</v>
      </c>
      <c r="C29" s="26">
        <f t="shared" si="3"/>
        <v>228764</v>
      </c>
      <c r="H29" s="26">
        <f t="shared" si="4"/>
        <v>221381</v>
      </c>
    </row>
    <row r="30" spans="1:8" ht="29.25" customHeight="1">
      <c r="A30" s="41" t="s">
        <v>81</v>
      </c>
      <c r="B30" s="24" t="s">
        <v>82</v>
      </c>
      <c r="C30" s="28">
        <f>C31+C34</f>
        <v>228764</v>
      </c>
      <c r="F30" s="1">
        <v>379226</v>
      </c>
      <c r="H30" s="28">
        <f>H31+H34</f>
        <v>221381</v>
      </c>
    </row>
    <row r="31" spans="1:8" ht="27.75" customHeight="1">
      <c r="A31" s="41" t="s">
        <v>120</v>
      </c>
      <c r="B31" s="24" t="s">
        <v>121</v>
      </c>
      <c r="C31" s="26">
        <f t="shared" ref="C31:C35" si="5">C32</f>
        <v>133216</v>
      </c>
      <c r="F31" s="1">
        <v>310207</v>
      </c>
      <c r="H31" s="26">
        <f t="shared" ref="H31:H35" si="6">H32</f>
        <v>122497</v>
      </c>
    </row>
    <row r="32" spans="1:8" ht="18.75" customHeight="1">
      <c r="A32" s="41" t="s">
        <v>85</v>
      </c>
      <c r="B32" s="24" t="s">
        <v>86</v>
      </c>
      <c r="C32" s="28">
        <f t="shared" si="5"/>
        <v>133216</v>
      </c>
      <c r="H32" s="28">
        <f t="shared" si="6"/>
        <v>122497</v>
      </c>
    </row>
    <row r="33" spans="1:8" ht="33" customHeight="1">
      <c r="A33" s="39" t="s">
        <v>122</v>
      </c>
      <c r="B33" s="44" t="s">
        <v>88</v>
      </c>
      <c r="C33" s="28">
        <v>133216</v>
      </c>
      <c r="H33" s="28">
        <v>122497</v>
      </c>
    </row>
    <row r="34" spans="1:8" ht="26.25" customHeight="1">
      <c r="A34" s="36" t="s">
        <v>99</v>
      </c>
      <c r="B34" s="24" t="s">
        <v>100</v>
      </c>
      <c r="C34" s="26">
        <f t="shared" si="5"/>
        <v>95548</v>
      </c>
      <c r="D34" s="32"/>
      <c r="E34" s="32"/>
      <c r="F34" s="32"/>
      <c r="G34" s="32"/>
      <c r="H34" s="26">
        <f t="shared" si="6"/>
        <v>98884</v>
      </c>
    </row>
    <row r="35" spans="1:8" ht="26.25" customHeight="1">
      <c r="A35" s="36" t="s">
        <v>101</v>
      </c>
      <c r="B35" s="38" t="s">
        <v>102</v>
      </c>
      <c r="C35" s="28">
        <f t="shared" si="5"/>
        <v>95548</v>
      </c>
      <c r="D35" s="32"/>
      <c r="E35" s="32"/>
      <c r="F35" s="32"/>
      <c r="G35" s="32"/>
      <c r="H35" s="28">
        <f t="shared" si="6"/>
        <v>98884</v>
      </c>
    </row>
    <row r="36" spans="1:8" ht="28.5" customHeight="1">
      <c r="A36" s="36" t="s">
        <v>103</v>
      </c>
      <c r="B36" s="38" t="s">
        <v>104</v>
      </c>
      <c r="C36" s="31">
        <v>95548</v>
      </c>
      <c r="H36" s="31">
        <v>98884</v>
      </c>
    </row>
    <row r="37" spans="1:8">
      <c r="A37" s="48"/>
      <c r="B37" s="24" t="s">
        <v>111</v>
      </c>
      <c r="C37" s="33">
        <f>C29+C14</f>
        <v>515673</v>
      </c>
      <c r="H37" s="33">
        <f>H29+H14</f>
        <v>509336</v>
      </c>
    </row>
  </sheetData>
  <mergeCells count="9">
    <mergeCell ref="B6:H6"/>
    <mergeCell ref="B7:H7"/>
    <mergeCell ref="A10:H10"/>
    <mergeCell ref="A11:C11"/>
    <mergeCell ref="B1:H1"/>
    <mergeCell ref="B2:H2"/>
    <mergeCell ref="B3:H3"/>
    <mergeCell ref="B4:H4"/>
    <mergeCell ref="B5:H5"/>
  </mergeCells>
  <printOptions gridLines="1"/>
  <pageMargins left="0.62986111111111098" right="0.51180555555555496" top="0.55138888888888904" bottom="0.55138888888888904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81"/>
  <sheetViews>
    <sheetView workbookViewId="0">
      <selection activeCell="B8" sqref="B8:G8"/>
    </sheetView>
  </sheetViews>
  <sheetFormatPr defaultRowHeight="15.75"/>
  <cols>
    <col min="1" max="1" width="1" style="51" bestFit="1" customWidth="1"/>
    <col min="2" max="2" width="86" style="51" bestFit="1" customWidth="1"/>
    <col min="3" max="3" width="5.140625" style="51" bestFit="1" customWidth="1"/>
    <col min="4" max="4" width="4.85546875" style="51" bestFit="1" customWidth="1"/>
    <col min="5" max="5" width="14.28515625" style="51" bestFit="1" customWidth="1"/>
    <col min="6" max="6" width="7.42578125" style="51" bestFit="1" customWidth="1"/>
    <col min="7" max="7" width="16" style="51" bestFit="1" customWidth="1"/>
    <col min="8" max="8" width="10.7109375" style="51" bestFit="1" customWidth="1"/>
    <col min="9" max="257" width="9.140625" style="51" bestFit="1" customWidth="1"/>
    <col min="258" max="1025" width="9.140625" bestFit="1" customWidth="1"/>
  </cols>
  <sheetData>
    <row r="1" spans="2:8" ht="15" customHeight="1">
      <c r="F1" s="244" t="s">
        <v>123</v>
      </c>
      <c r="G1" s="244"/>
      <c r="H1" s="3"/>
    </row>
    <row r="2" spans="2:8">
      <c r="B2" s="243" t="s">
        <v>41</v>
      </c>
      <c r="C2" s="243"/>
      <c r="D2" s="243"/>
      <c r="E2" s="243"/>
      <c r="F2" s="243"/>
      <c r="G2" s="243"/>
      <c r="H2" s="3"/>
    </row>
    <row r="3" spans="2:8">
      <c r="B3" s="243" t="s">
        <v>124</v>
      </c>
      <c r="C3" s="243"/>
      <c r="D3" s="243"/>
      <c r="E3" s="243"/>
      <c r="F3" s="243"/>
      <c r="G3" s="243"/>
      <c r="H3" s="3"/>
    </row>
    <row r="4" spans="2:8">
      <c r="B4" s="243" t="s">
        <v>3</v>
      </c>
      <c r="C4" s="243"/>
      <c r="D4" s="243"/>
      <c r="E4" s="243"/>
      <c r="F4" s="243"/>
      <c r="G4" s="243"/>
      <c r="H4" s="3"/>
    </row>
    <row r="5" spans="2:8">
      <c r="B5" s="243" t="s">
        <v>4</v>
      </c>
      <c r="C5" s="243"/>
      <c r="D5" s="243"/>
      <c r="E5" s="243"/>
      <c r="F5" s="243"/>
      <c r="G5" s="243"/>
      <c r="H5" s="3"/>
    </row>
    <row r="6" spans="2:8" ht="3" hidden="1" customHeight="1">
      <c r="B6" s="243"/>
      <c r="C6" s="243"/>
      <c r="D6" s="243"/>
      <c r="E6" s="243"/>
      <c r="F6" s="243"/>
      <c r="G6" s="243"/>
      <c r="H6" s="3"/>
    </row>
    <row r="7" spans="2:8">
      <c r="B7" s="243" t="s">
        <v>125</v>
      </c>
      <c r="C7" s="243"/>
      <c r="D7" s="243"/>
      <c r="E7" s="243"/>
      <c r="F7" s="243"/>
      <c r="G7" s="243"/>
      <c r="H7" s="3"/>
    </row>
    <row r="8" spans="2:8" ht="15.75" customHeight="1">
      <c r="B8" s="245" t="s">
        <v>6</v>
      </c>
      <c r="C8" s="245"/>
      <c r="D8" s="245"/>
      <c r="E8" s="245"/>
      <c r="F8" s="245"/>
      <c r="G8" s="245"/>
      <c r="H8" s="3"/>
    </row>
    <row r="9" spans="2:8" ht="15.75" customHeight="1">
      <c r="B9" s="3"/>
      <c r="C9" s="245"/>
      <c r="D9" s="245"/>
      <c r="E9" s="245"/>
      <c r="F9" s="245"/>
      <c r="G9" s="245"/>
      <c r="H9" s="3"/>
    </row>
    <row r="10" spans="2:8" ht="15.75" customHeight="1">
      <c r="B10" s="3"/>
      <c r="C10" s="5"/>
      <c r="D10" s="52"/>
      <c r="E10" s="52"/>
      <c r="F10" s="52"/>
      <c r="G10" s="52"/>
      <c r="H10" s="3"/>
    </row>
    <row r="11" spans="2:8" ht="15.75" customHeight="1">
      <c r="B11" s="3"/>
      <c r="C11" s="5"/>
      <c r="D11" s="52"/>
      <c r="E11" s="52"/>
      <c r="F11" s="52"/>
      <c r="G11" s="52"/>
      <c r="H11" s="3"/>
    </row>
    <row r="12" spans="2:8" ht="18.75">
      <c r="B12" s="246" t="s">
        <v>126</v>
      </c>
      <c r="C12" s="246"/>
      <c r="D12" s="246"/>
      <c r="E12" s="246"/>
      <c r="F12" s="246"/>
      <c r="G12" s="246"/>
    </row>
    <row r="13" spans="2:8" ht="73.5" customHeight="1">
      <c r="B13" s="252" t="s">
        <v>127</v>
      </c>
      <c r="C13" s="252"/>
      <c r="D13" s="252"/>
      <c r="E13" s="252"/>
      <c r="F13" s="252"/>
      <c r="G13" s="252"/>
    </row>
    <row r="14" spans="2:8" ht="14.25" customHeight="1">
      <c r="B14" s="53"/>
      <c r="C14" s="7"/>
      <c r="D14" s="53"/>
      <c r="F14" s="53"/>
      <c r="G14" s="9" t="s">
        <v>9</v>
      </c>
    </row>
    <row r="15" spans="2:8" ht="32.25" customHeight="1">
      <c r="B15" s="20" t="s">
        <v>128</v>
      </c>
      <c r="C15" s="20" t="s">
        <v>129</v>
      </c>
      <c r="D15" s="20" t="s">
        <v>130</v>
      </c>
      <c r="E15" s="20" t="s">
        <v>131</v>
      </c>
      <c r="F15" s="20" t="s">
        <v>132</v>
      </c>
      <c r="G15" s="20" t="s">
        <v>133</v>
      </c>
    </row>
    <row r="16" spans="2:8">
      <c r="B16" s="54" t="s">
        <v>134</v>
      </c>
      <c r="C16" s="55"/>
      <c r="D16" s="55"/>
      <c r="E16" s="55"/>
      <c r="F16" s="55"/>
      <c r="G16" s="56">
        <f>G17+G41+G47+G53+G59+G74</f>
        <v>1418079</v>
      </c>
      <c r="H16" s="57"/>
    </row>
    <row r="17" spans="2:7">
      <c r="B17" s="54" t="s">
        <v>135</v>
      </c>
      <c r="C17" s="58" t="s">
        <v>136</v>
      </c>
      <c r="D17" s="58"/>
      <c r="E17" s="58"/>
      <c r="F17" s="58"/>
      <c r="G17" s="56">
        <f>G18+G23+G32</f>
        <v>661689</v>
      </c>
    </row>
    <row r="18" spans="2:7" ht="28.5">
      <c r="B18" s="59" t="s">
        <v>137</v>
      </c>
      <c r="C18" s="58" t="s">
        <v>136</v>
      </c>
      <c r="D18" s="58" t="s">
        <v>138</v>
      </c>
      <c r="E18" s="58"/>
      <c r="F18" s="58"/>
      <c r="G18" s="56">
        <f>G22</f>
        <v>235152</v>
      </c>
    </row>
    <row r="19" spans="2:7" ht="15" customHeight="1">
      <c r="B19" s="60" t="s">
        <v>139</v>
      </c>
      <c r="C19" s="55" t="s">
        <v>136</v>
      </c>
      <c r="D19" s="55" t="s">
        <v>138</v>
      </c>
      <c r="E19" s="55" t="s">
        <v>140</v>
      </c>
      <c r="F19" s="55"/>
      <c r="G19" s="61">
        <f>G21</f>
        <v>235152</v>
      </c>
    </row>
    <row r="20" spans="2:7" ht="14.25" customHeight="1">
      <c r="B20" s="62" t="s">
        <v>141</v>
      </c>
      <c r="C20" s="55" t="s">
        <v>136</v>
      </c>
      <c r="D20" s="55" t="s">
        <v>138</v>
      </c>
      <c r="E20" s="55" t="s">
        <v>142</v>
      </c>
      <c r="F20" s="55"/>
      <c r="G20" s="61">
        <f t="shared" ref="G20:G21" si="0">G21</f>
        <v>235152</v>
      </c>
    </row>
    <row r="21" spans="2:7" ht="16.5" customHeight="1">
      <c r="B21" s="63" t="s">
        <v>143</v>
      </c>
      <c r="C21" s="55" t="s">
        <v>136</v>
      </c>
      <c r="D21" s="55" t="s">
        <v>138</v>
      </c>
      <c r="E21" s="55" t="s">
        <v>144</v>
      </c>
      <c r="F21" s="55"/>
      <c r="G21" s="61">
        <f t="shared" si="0"/>
        <v>235152</v>
      </c>
    </row>
    <row r="22" spans="2:7" ht="45" customHeight="1">
      <c r="B22" s="63" t="s">
        <v>145</v>
      </c>
      <c r="C22" s="55" t="s">
        <v>136</v>
      </c>
      <c r="D22" s="55" t="s">
        <v>138</v>
      </c>
      <c r="E22" s="55" t="s">
        <v>144</v>
      </c>
      <c r="F22" s="55" t="s">
        <v>146</v>
      </c>
      <c r="G22" s="61">
        <v>235152</v>
      </c>
    </row>
    <row r="23" spans="2:7" ht="42.75">
      <c r="B23" s="59" t="s">
        <v>147</v>
      </c>
      <c r="C23" s="58" t="s">
        <v>136</v>
      </c>
      <c r="D23" s="58" t="s">
        <v>148</v>
      </c>
      <c r="E23" s="58"/>
      <c r="F23" s="58"/>
      <c r="G23" s="56">
        <f>G24+G28</f>
        <v>361315</v>
      </c>
    </row>
    <row r="24" spans="2:7" ht="16.5" customHeight="1">
      <c r="B24" s="62" t="s">
        <v>149</v>
      </c>
      <c r="C24" s="55" t="s">
        <v>136</v>
      </c>
      <c r="D24" s="55" t="s">
        <v>148</v>
      </c>
      <c r="E24" s="55" t="s">
        <v>150</v>
      </c>
      <c r="F24" s="55"/>
      <c r="G24" s="61">
        <f t="shared" ref="G24:G30" si="1">G25</f>
        <v>353875</v>
      </c>
    </row>
    <row r="25" spans="2:7" ht="17.25" customHeight="1">
      <c r="B25" s="63" t="s">
        <v>151</v>
      </c>
      <c r="C25" s="55" t="s">
        <v>136</v>
      </c>
      <c r="D25" s="55" t="s">
        <v>148</v>
      </c>
      <c r="E25" s="55" t="s">
        <v>152</v>
      </c>
      <c r="F25" s="55"/>
      <c r="G25" s="61">
        <f t="shared" si="1"/>
        <v>353875</v>
      </c>
    </row>
    <row r="26" spans="2:7" ht="15.75" customHeight="1">
      <c r="B26" s="63" t="s">
        <v>143</v>
      </c>
      <c r="C26" s="55" t="s">
        <v>136</v>
      </c>
      <c r="D26" s="55" t="s">
        <v>148</v>
      </c>
      <c r="E26" s="55" t="s">
        <v>153</v>
      </c>
      <c r="F26" s="55"/>
      <c r="G26" s="61">
        <f t="shared" si="1"/>
        <v>353875</v>
      </c>
    </row>
    <row r="27" spans="2:7" ht="45" customHeight="1">
      <c r="B27" s="63" t="s">
        <v>145</v>
      </c>
      <c r="C27" s="55" t="s">
        <v>136</v>
      </c>
      <c r="D27" s="55" t="s">
        <v>148</v>
      </c>
      <c r="E27" s="55" t="s">
        <v>153</v>
      </c>
      <c r="F27" s="55" t="s">
        <v>146</v>
      </c>
      <c r="G27" s="61">
        <v>353875</v>
      </c>
    </row>
    <row r="28" spans="2:7" ht="24" customHeight="1">
      <c r="B28" s="30" t="s">
        <v>154</v>
      </c>
      <c r="C28" s="55" t="s">
        <v>136</v>
      </c>
      <c r="D28" s="55" t="s">
        <v>148</v>
      </c>
      <c r="E28" s="20" t="s">
        <v>155</v>
      </c>
      <c r="F28" s="55"/>
      <c r="G28" s="61">
        <f t="shared" si="1"/>
        <v>7440</v>
      </c>
    </row>
    <row r="29" spans="2:7" ht="16.5" customHeight="1">
      <c r="B29" s="30" t="s">
        <v>156</v>
      </c>
      <c r="C29" s="55" t="s">
        <v>136</v>
      </c>
      <c r="D29" s="55" t="s">
        <v>148</v>
      </c>
      <c r="E29" s="20" t="s">
        <v>157</v>
      </c>
      <c r="F29" s="55"/>
      <c r="G29" s="61">
        <f t="shared" si="1"/>
        <v>7440</v>
      </c>
    </row>
    <row r="30" spans="2:7" ht="34.5" customHeight="1">
      <c r="B30" s="30" t="s">
        <v>158</v>
      </c>
      <c r="C30" s="55" t="s">
        <v>136</v>
      </c>
      <c r="D30" s="55" t="s">
        <v>148</v>
      </c>
      <c r="E30" s="20" t="s">
        <v>159</v>
      </c>
      <c r="F30" s="55"/>
      <c r="G30" s="61">
        <f t="shared" si="1"/>
        <v>7440</v>
      </c>
    </row>
    <row r="31" spans="2:7" ht="18" customHeight="1">
      <c r="B31" s="30" t="s">
        <v>145</v>
      </c>
      <c r="C31" s="55" t="s">
        <v>136</v>
      </c>
      <c r="D31" s="55" t="s">
        <v>148</v>
      </c>
      <c r="E31" s="20" t="s">
        <v>159</v>
      </c>
      <c r="F31" s="55" t="s">
        <v>146</v>
      </c>
      <c r="G31" s="61">
        <v>7440</v>
      </c>
    </row>
    <row r="32" spans="2:7" ht="15" customHeight="1">
      <c r="B32" s="59" t="s">
        <v>160</v>
      </c>
      <c r="C32" s="58" t="s">
        <v>136</v>
      </c>
      <c r="D32" s="64">
        <v>13</v>
      </c>
      <c r="E32" s="65"/>
      <c r="F32" s="55"/>
      <c r="G32" s="56">
        <f>G33+G37</f>
        <v>65222</v>
      </c>
    </row>
    <row r="33" spans="2:7" ht="31.5" customHeight="1">
      <c r="B33" s="66" t="s">
        <v>161</v>
      </c>
      <c r="C33" s="55" t="s">
        <v>136</v>
      </c>
      <c r="D33" s="10">
        <v>13</v>
      </c>
      <c r="E33" s="20" t="s">
        <v>162</v>
      </c>
      <c r="F33" s="55"/>
      <c r="G33" s="56">
        <f t="shared" ref="G33:G57" si="2">G34</f>
        <v>48257</v>
      </c>
    </row>
    <row r="34" spans="2:7" ht="33" customHeight="1">
      <c r="B34" s="63" t="s">
        <v>163</v>
      </c>
      <c r="C34" s="55" t="s">
        <v>136</v>
      </c>
      <c r="D34" s="10">
        <v>13</v>
      </c>
      <c r="E34" s="20" t="s">
        <v>164</v>
      </c>
      <c r="F34" s="55"/>
      <c r="G34" s="61">
        <f t="shared" si="2"/>
        <v>48257</v>
      </c>
    </row>
    <row r="35" spans="2:7" ht="17.25" customHeight="1">
      <c r="B35" s="60" t="s">
        <v>165</v>
      </c>
      <c r="C35" s="55" t="s">
        <v>136</v>
      </c>
      <c r="D35" s="10">
        <v>13</v>
      </c>
      <c r="E35" s="20" t="s">
        <v>166</v>
      </c>
      <c r="F35" s="55"/>
      <c r="G35" s="61">
        <f t="shared" si="2"/>
        <v>48257</v>
      </c>
    </row>
    <row r="36" spans="2:7" ht="14.25" customHeight="1">
      <c r="B36" s="63" t="s">
        <v>167</v>
      </c>
      <c r="C36" s="55" t="s">
        <v>136</v>
      </c>
      <c r="D36" s="10">
        <v>13</v>
      </c>
      <c r="E36" s="20" t="s">
        <v>166</v>
      </c>
      <c r="F36" s="55" t="s">
        <v>168</v>
      </c>
      <c r="G36" s="61">
        <v>48257</v>
      </c>
    </row>
    <row r="37" spans="2:7" ht="14.25" customHeight="1">
      <c r="B37" s="63" t="s">
        <v>169</v>
      </c>
      <c r="C37" s="55" t="s">
        <v>136</v>
      </c>
      <c r="D37" s="10">
        <v>13</v>
      </c>
      <c r="E37" s="20" t="s">
        <v>170</v>
      </c>
      <c r="F37" s="55"/>
      <c r="G37" s="56">
        <f t="shared" si="2"/>
        <v>16965</v>
      </c>
    </row>
    <row r="38" spans="2:7">
      <c r="B38" s="60" t="s">
        <v>171</v>
      </c>
      <c r="C38" s="55" t="s">
        <v>136</v>
      </c>
      <c r="D38" s="10">
        <v>13</v>
      </c>
      <c r="E38" s="20" t="s">
        <v>172</v>
      </c>
      <c r="F38" s="55"/>
      <c r="G38" s="61">
        <f t="shared" si="2"/>
        <v>16965</v>
      </c>
    </row>
    <row r="39" spans="2:7">
      <c r="B39" s="63" t="s">
        <v>173</v>
      </c>
      <c r="C39" s="55" t="s">
        <v>174</v>
      </c>
      <c r="D39" s="10">
        <v>13</v>
      </c>
      <c r="E39" s="20" t="s">
        <v>175</v>
      </c>
      <c r="F39" s="55"/>
      <c r="G39" s="61">
        <f t="shared" si="2"/>
        <v>16965</v>
      </c>
    </row>
    <row r="40" spans="2:7">
      <c r="B40" s="63" t="s">
        <v>176</v>
      </c>
      <c r="C40" s="55" t="s">
        <v>136</v>
      </c>
      <c r="D40" s="10">
        <v>13</v>
      </c>
      <c r="E40" s="20" t="s">
        <v>175</v>
      </c>
      <c r="F40" s="55" t="s">
        <v>177</v>
      </c>
      <c r="G40" s="61">
        <v>16965</v>
      </c>
    </row>
    <row r="41" spans="2:7" ht="16.5" customHeight="1">
      <c r="B41" s="67" t="s">
        <v>178</v>
      </c>
      <c r="C41" s="58" t="s">
        <v>138</v>
      </c>
      <c r="D41" s="64"/>
      <c r="E41" s="65"/>
      <c r="F41" s="58"/>
      <c r="G41" s="56">
        <f t="shared" si="2"/>
        <v>92470</v>
      </c>
    </row>
    <row r="42" spans="2:7">
      <c r="B42" s="62" t="s">
        <v>179</v>
      </c>
      <c r="C42" s="55" t="s">
        <v>138</v>
      </c>
      <c r="D42" s="55" t="s">
        <v>180</v>
      </c>
      <c r="E42" s="20"/>
      <c r="F42" s="55"/>
      <c r="G42" s="61">
        <f t="shared" si="2"/>
        <v>92470</v>
      </c>
    </row>
    <row r="43" spans="2:7">
      <c r="B43" s="62" t="s">
        <v>154</v>
      </c>
      <c r="C43" s="55" t="s">
        <v>138</v>
      </c>
      <c r="D43" s="55" t="s">
        <v>180</v>
      </c>
      <c r="E43" s="20" t="s">
        <v>155</v>
      </c>
      <c r="F43" s="55"/>
      <c r="G43" s="61">
        <f t="shared" si="2"/>
        <v>92470</v>
      </c>
    </row>
    <row r="44" spans="2:7">
      <c r="B44" s="62" t="s">
        <v>156</v>
      </c>
      <c r="C44" s="55" t="s">
        <v>138</v>
      </c>
      <c r="D44" s="55" t="s">
        <v>180</v>
      </c>
      <c r="E44" s="20" t="s">
        <v>157</v>
      </c>
      <c r="F44" s="55"/>
      <c r="G44" s="61">
        <f t="shared" si="2"/>
        <v>92470</v>
      </c>
    </row>
    <row r="45" spans="2:7" ht="30">
      <c r="B45" s="63" t="s">
        <v>181</v>
      </c>
      <c r="C45" s="55" t="s">
        <v>138</v>
      </c>
      <c r="D45" s="55" t="s">
        <v>180</v>
      </c>
      <c r="E45" s="20" t="s">
        <v>182</v>
      </c>
      <c r="F45" s="55"/>
      <c r="G45" s="61">
        <f t="shared" si="2"/>
        <v>92470</v>
      </c>
    </row>
    <row r="46" spans="2:7" ht="46.5" customHeight="1">
      <c r="B46" s="63" t="s">
        <v>145</v>
      </c>
      <c r="C46" s="55" t="s">
        <v>138</v>
      </c>
      <c r="D46" s="55" t="s">
        <v>180</v>
      </c>
      <c r="E46" s="20" t="s">
        <v>182</v>
      </c>
      <c r="F46" s="55" t="s">
        <v>146</v>
      </c>
      <c r="G46" s="61">
        <v>92470</v>
      </c>
    </row>
    <row r="47" spans="2:7" ht="17.25" customHeight="1">
      <c r="B47" s="68" t="s">
        <v>183</v>
      </c>
      <c r="C47" s="69" t="s">
        <v>148</v>
      </c>
      <c r="D47" s="70"/>
      <c r="E47" s="71"/>
      <c r="F47" s="72"/>
      <c r="G47" s="56">
        <f t="shared" si="2"/>
        <v>188000</v>
      </c>
    </row>
    <row r="48" spans="2:7" ht="18" customHeight="1">
      <c r="B48" s="73" t="s">
        <v>184</v>
      </c>
      <c r="C48" s="69" t="s">
        <v>148</v>
      </c>
      <c r="D48" s="74" t="s">
        <v>185</v>
      </c>
      <c r="E48" s="71"/>
      <c r="F48" s="72"/>
      <c r="G48" s="56">
        <f t="shared" si="2"/>
        <v>188000</v>
      </c>
    </row>
    <row r="49" spans="2:7" ht="19.5" customHeight="1">
      <c r="B49" s="75" t="s">
        <v>154</v>
      </c>
      <c r="C49" s="72" t="s">
        <v>148</v>
      </c>
      <c r="D49" s="70" t="s">
        <v>185</v>
      </c>
      <c r="E49" s="76" t="s">
        <v>155</v>
      </c>
      <c r="F49" s="72"/>
      <c r="G49" s="61">
        <f t="shared" si="2"/>
        <v>188000</v>
      </c>
    </row>
    <row r="50" spans="2:7" ht="21" customHeight="1">
      <c r="B50" s="75" t="s">
        <v>156</v>
      </c>
      <c r="C50" s="72" t="s">
        <v>148</v>
      </c>
      <c r="D50" s="70" t="s">
        <v>185</v>
      </c>
      <c r="E50" s="76" t="s">
        <v>157</v>
      </c>
      <c r="F50" s="72"/>
      <c r="G50" s="61">
        <f t="shared" si="2"/>
        <v>188000</v>
      </c>
    </row>
    <row r="51" spans="2:7" ht="51.75" customHeight="1">
      <c r="B51" s="77" t="s">
        <v>186</v>
      </c>
      <c r="C51" s="72" t="s">
        <v>148</v>
      </c>
      <c r="D51" s="70" t="s">
        <v>185</v>
      </c>
      <c r="E51" s="76" t="s">
        <v>187</v>
      </c>
      <c r="F51" s="72"/>
      <c r="G51" s="61">
        <f t="shared" si="2"/>
        <v>188000</v>
      </c>
    </row>
    <row r="52" spans="2:7" ht="19.5" customHeight="1">
      <c r="B52" s="77" t="s">
        <v>167</v>
      </c>
      <c r="C52" s="72" t="s">
        <v>148</v>
      </c>
      <c r="D52" s="70" t="s">
        <v>185</v>
      </c>
      <c r="E52" s="76" t="s">
        <v>187</v>
      </c>
      <c r="F52" s="72" t="s">
        <v>168</v>
      </c>
      <c r="G52" s="61">
        <v>188000</v>
      </c>
    </row>
    <row r="53" spans="2:7" ht="20.25" customHeight="1">
      <c r="B53" s="68" t="s">
        <v>188</v>
      </c>
      <c r="C53" s="69" t="s">
        <v>189</v>
      </c>
      <c r="D53" s="74"/>
      <c r="E53" s="71"/>
      <c r="F53" s="69"/>
      <c r="G53" s="56">
        <f t="shared" si="2"/>
        <v>56260</v>
      </c>
    </row>
    <row r="54" spans="2:7" ht="18" customHeight="1">
      <c r="B54" s="68" t="s">
        <v>190</v>
      </c>
      <c r="C54" s="69" t="s">
        <v>189</v>
      </c>
      <c r="D54" s="74" t="s">
        <v>138</v>
      </c>
      <c r="E54" s="71"/>
      <c r="F54" s="69"/>
      <c r="G54" s="56">
        <f t="shared" si="2"/>
        <v>56260</v>
      </c>
    </row>
    <row r="55" spans="2:7" ht="17.25" customHeight="1">
      <c r="B55" s="78" t="s">
        <v>154</v>
      </c>
      <c r="C55" s="72" t="s">
        <v>189</v>
      </c>
      <c r="D55" s="70" t="s">
        <v>138</v>
      </c>
      <c r="E55" s="76" t="s">
        <v>155</v>
      </c>
      <c r="F55" s="69"/>
      <c r="G55" s="61">
        <f t="shared" si="2"/>
        <v>56260</v>
      </c>
    </row>
    <row r="56" spans="2:7" ht="21.75" customHeight="1">
      <c r="B56" s="79" t="s">
        <v>156</v>
      </c>
      <c r="C56" s="72" t="s">
        <v>189</v>
      </c>
      <c r="D56" s="70" t="s">
        <v>138</v>
      </c>
      <c r="E56" s="76" t="s">
        <v>157</v>
      </c>
      <c r="F56" s="69"/>
      <c r="G56" s="61">
        <f t="shared" si="2"/>
        <v>56260</v>
      </c>
    </row>
    <row r="57" spans="2:7" ht="15.75" customHeight="1">
      <c r="B57" s="79" t="s">
        <v>191</v>
      </c>
      <c r="C57" s="72" t="s">
        <v>189</v>
      </c>
      <c r="D57" s="70" t="s">
        <v>138</v>
      </c>
      <c r="E57" s="76" t="s">
        <v>192</v>
      </c>
      <c r="F57" s="69"/>
      <c r="G57" s="61">
        <f t="shared" si="2"/>
        <v>56260</v>
      </c>
    </row>
    <row r="58" spans="2:7" ht="20.25" customHeight="1">
      <c r="B58" s="78" t="s">
        <v>167</v>
      </c>
      <c r="C58" s="72" t="s">
        <v>189</v>
      </c>
      <c r="D58" s="70" t="s">
        <v>138</v>
      </c>
      <c r="E58" s="76" t="s">
        <v>192</v>
      </c>
      <c r="F58" s="72" t="s">
        <v>168</v>
      </c>
      <c r="G58" s="61">
        <v>56260</v>
      </c>
    </row>
    <row r="59" spans="2:7" s="80" customFormat="1" ht="16.5" customHeight="1">
      <c r="B59" s="81" t="s">
        <v>193</v>
      </c>
      <c r="C59" s="69" t="s">
        <v>194</v>
      </c>
      <c r="D59" s="69"/>
      <c r="E59" s="71"/>
      <c r="F59" s="72"/>
      <c r="G59" s="56">
        <f>G60+G69</f>
        <v>378980</v>
      </c>
    </row>
    <row r="60" spans="2:7" s="80" customFormat="1" ht="16.5" customHeight="1">
      <c r="B60" s="81" t="s">
        <v>195</v>
      </c>
      <c r="C60" s="69" t="s">
        <v>194</v>
      </c>
      <c r="D60" s="69" t="s">
        <v>136</v>
      </c>
      <c r="E60" s="71"/>
      <c r="F60" s="72"/>
      <c r="G60" s="56">
        <f t="shared" ref="G60:G62" si="3">G61</f>
        <v>367010</v>
      </c>
    </row>
    <row r="61" spans="2:7" ht="28.5" customHeight="1">
      <c r="B61" s="82" t="s">
        <v>196</v>
      </c>
      <c r="C61" s="72" t="s">
        <v>194</v>
      </c>
      <c r="D61" s="72" t="s">
        <v>136</v>
      </c>
      <c r="E61" s="76" t="s">
        <v>197</v>
      </c>
      <c r="F61" s="72"/>
      <c r="G61" s="61">
        <f t="shared" si="3"/>
        <v>367010</v>
      </c>
    </row>
    <row r="62" spans="2:7" ht="44.25" customHeight="1">
      <c r="B62" s="82" t="s">
        <v>198</v>
      </c>
      <c r="C62" s="72" t="s">
        <v>194</v>
      </c>
      <c r="D62" s="72" t="s">
        <v>136</v>
      </c>
      <c r="E62" s="72" t="s">
        <v>199</v>
      </c>
      <c r="F62" s="72"/>
      <c r="G62" s="61">
        <f t="shared" si="3"/>
        <v>367010</v>
      </c>
    </row>
    <row r="63" spans="2:7" ht="31.5" customHeight="1">
      <c r="B63" s="82" t="s">
        <v>200</v>
      </c>
      <c r="C63" s="72" t="s">
        <v>194</v>
      </c>
      <c r="D63" s="72" t="s">
        <v>136</v>
      </c>
      <c r="E63" s="72" t="s">
        <v>201</v>
      </c>
      <c r="F63" s="72"/>
      <c r="G63" s="61">
        <f>G64+G66+G68</f>
        <v>367010</v>
      </c>
    </row>
    <row r="64" spans="2:7" ht="31.5" customHeight="1">
      <c r="B64" s="83" t="s">
        <v>202</v>
      </c>
      <c r="C64" s="72" t="s">
        <v>194</v>
      </c>
      <c r="D64" s="72" t="s">
        <v>136</v>
      </c>
      <c r="E64" s="72" t="s">
        <v>203</v>
      </c>
      <c r="F64" s="72"/>
      <c r="G64" s="61">
        <f>SUM(G65)</f>
        <v>115621</v>
      </c>
    </row>
    <row r="65" spans="1:7" ht="41.25" customHeight="1">
      <c r="B65" s="83" t="s">
        <v>145</v>
      </c>
      <c r="C65" s="72" t="s">
        <v>194</v>
      </c>
      <c r="D65" s="72" t="s">
        <v>136</v>
      </c>
      <c r="E65" s="72" t="s">
        <v>203</v>
      </c>
      <c r="F65" s="72" t="s">
        <v>146</v>
      </c>
      <c r="G65" s="61">
        <v>115621</v>
      </c>
    </row>
    <row r="66" spans="1:7" ht="45.75" customHeight="1">
      <c r="B66" s="82" t="s">
        <v>204</v>
      </c>
      <c r="C66" s="72" t="s">
        <v>194</v>
      </c>
      <c r="D66" s="72" t="s">
        <v>136</v>
      </c>
      <c r="E66" s="72" t="s">
        <v>205</v>
      </c>
      <c r="F66" s="72"/>
      <c r="G66" s="61">
        <f>G67</f>
        <v>212389</v>
      </c>
    </row>
    <row r="67" spans="1:7" ht="42" customHeight="1">
      <c r="B67" s="83" t="s">
        <v>145</v>
      </c>
      <c r="C67" s="72" t="s">
        <v>194</v>
      </c>
      <c r="D67" s="72" t="s">
        <v>136</v>
      </c>
      <c r="E67" s="72" t="s">
        <v>205</v>
      </c>
      <c r="F67" s="72" t="s">
        <v>146</v>
      </c>
      <c r="G67" s="61">
        <v>212389</v>
      </c>
    </row>
    <row r="68" spans="1:7">
      <c r="B68" s="82" t="s">
        <v>167</v>
      </c>
      <c r="C68" s="72" t="s">
        <v>194</v>
      </c>
      <c r="D68" s="72" t="s">
        <v>136</v>
      </c>
      <c r="E68" s="72" t="s">
        <v>206</v>
      </c>
      <c r="F68" s="72" t="s">
        <v>168</v>
      </c>
      <c r="G68" s="61">
        <v>39000</v>
      </c>
    </row>
    <row r="69" spans="1:7">
      <c r="B69" s="84" t="s">
        <v>207</v>
      </c>
      <c r="C69" s="69" t="s">
        <v>194</v>
      </c>
      <c r="D69" s="69" t="s">
        <v>148</v>
      </c>
      <c r="E69" s="69"/>
      <c r="F69" s="69"/>
      <c r="G69" s="56">
        <f t="shared" ref="G69:G79" si="4">G70</f>
        <v>11970</v>
      </c>
    </row>
    <row r="70" spans="1:7">
      <c r="B70" s="85" t="s">
        <v>154</v>
      </c>
      <c r="C70" s="72" t="s">
        <v>194</v>
      </c>
      <c r="D70" s="72" t="s">
        <v>148</v>
      </c>
      <c r="E70" s="72" t="s">
        <v>155</v>
      </c>
      <c r="F70" s="72"/>
      <c r="G70" s="61">
        <f t="shared" si="4"/>
        <v>11970</v>
      </c>
    </row>
    <row r="71" spans="1:7">
      <c r="B71" s="85" t="s">
        <v>156</v>
      </c>
      <c r="C71" s="72" t="s">
        <v>194</v>
      </c>
      <c r="D71" s="72" t="s">
        <v>148</v>
      </c>
      <c r="E71" s="72" t="s">
        <v>157</v>
      </c>
      <c r="F71" s="72"/>
      <c r="G71" s="61">
        <f t="shared" si="4"/>
        <v>11970</v>
      </c>
    </row>
    <row r="72" spans="1:7" ht="21" customHeight="1">
      <c r="B72" s="77" t="s">
        <v>208</v>
      </c>
      <c r="C72" s="72" t="s">
        <v>194</v>
      </c>
      <c r="D72" s="72" t="s">
        <v>148</v>
      </c>
      <c r="E72" s="72" t="s">
        <v>209</v>
      </c>
      <c r="F72" s="72"/>
      <c r="G72" s="61">
        <f t="shared" si="4"/>
        <v>11970</v>
      </c>
    </row>
    <row r="73" spans="1:7">
      <c r="B73" s="77" t="s">
        <v>167</v>
      </c>
      <c r="C73" s="72" t="s">
        <v>194</v>
      </c>
      <c r="D73" s="72" t="s">
        <v>148</v>
      </c>
      <c r="E73" s="72" t="s">
        <v>209</v>
      </c>
      <c r="F73" s="72" t="s">
        <v>168</v>
      </c>
      <c r="G73" s="61">
        <v>11970</v>
      </c>
    </row>
    <row r="74" spans="1:7">
      <c r="A74" s="86"/>
      <c r="B74" s="87" t="s">
        <v>210</v>
      </c>
      <c r="C74" s="88">
        <v>10</v>
      </c>
      <c r="D74" s="89"/>
      <c r="E74" s="90"/>
      <c r="F74" s="91"/>
      <c r="G74" s="92">
        <f t="shared" si="4"/>
        <v>40680</v>
      </c>
    </row>
    <row r="75" spans="1:7">
      <c r="A75" s="86"/>
      <c r="B75" s="87" t="s">
        <v>211</v>
      </c>
      <c r="C75" s="88">
        <v>10</v>
      </c>
      <c r="D75" s="93" t="s">
        <v>136</v>
      </c>
      <c r="E75" s="90"/>
      <c r="F75" s="91"/>
      <c r="G75" s="94">
        <f t="shared" si="4"/>
        <v>40680</v>
      </c>
    </row>
    <row r="76" spans="1:7" ht="28.5" customHeight="1">
      <c r="A76" s="86"/>
      <c r="B76" s="95" t="s">
        <v>212</v>
      </c>
      <c r="C76" s="90">
        <v>10</v>
      </c>
      <c r="D76" s="93" t="s">
        <v>136</v>
      </c>
      <c r="E76" s="90" t="s">
        <v>213</v>
      </c>
      <c r="F76" s="91"/>
      <c r="G76" s="94">
        <f t="shared" si="4"/>
        <v>40680</v>
      </c>
    </row>
    <row r="77" spans="1:7" ht="31.5" customHeight="1">
      <c r="A77" s="86"/>
      <c r="B77" s="96" t="s">
        <v>214</v>
      </c>
      <c r="C77" s="97">
        <v>10</v>
      </c>
      <c r="D77" s="98" t="s">
        <v>136</v>
      </c>
      <c r="E77" s="91" t="s">
        <v>215</v>
      </c>
      <c r="F77" s="91"/>
      <c r="G77" s="94">
        <f t="shared" si="4"/>
        <v>40680</v>
      </c>
    </row>
    <row r="78" spans="1:7" ht="26.25">
      <c r="A78" s="86"/>
      <c r="B78" s="99" t="s">
        <v>216</v>
      </c>
      <c r="C78" s="97">
        <v>10</v>
      </c>
      <c r="D78" s="98" t="s">
        <v>136</v>
      </c>
      <c r="E78" s="91" t="s">
        <v>217</v>
      </c>
      <c r="F78" s="91"/>
      <c r="G78" s="94">
        <f t="shared" si="4"/>
        <v>40680</v>
      </c>
    </row>
    <row r="79" spans="1:7" ht="19.5" customHeight="1">
      <c r="A79" s="86"/>
      <c r="B79" s="96" t="s">
        <v>218</v>
      </c>
      <c r="C79" s="97">
        <v>10</v>
      </c>
      <c r="D79" s="98" t="s">
        <v>136</v>
      </c>
      <c r="E79" s="91" t="s">
        <v>219</v>
      </c>
      <c r="F79" s="91"/>
      <c r="G79" s="94">
        <f t="shared" si="4"/>
        <v>40680</v>
      </c>
    </row>
    <row r="80" spans="1:7">
      <c r="A80" s="86"/>
      <c r="B80" s="96" t="s">
        <v>218</v>
      </c>
      <c r="C80" s="97">
        <v>10</v>
      </c>
      <c r="D80" s="98" t="s">
        <v>136</v>
      </c>
      <c r="E80" s="91" t="s">
        <v>219</v>
      </c>
      <c r="F80" s="91">
        <v>300</v>
      </c>
      <c r="G80" s="94">
        <v>40680</v>
      </c>
    </row>
    <row r="81" spans="2:2">
      <c r="B81" s="100"/>
    </row>
  </sheetData>
  <mergeCells count="13">
    <mergeCell ref="C9:G9"/>
    <mergeCell ref="B12:G12"/>
    <mergeCell ref="B13:G13"/>
    <mergeCell ref="B6:C6"/>
    <mergeCell ref="D6:E6"/>
    <mergeCell ref="F6:G6"/>
    <mergeCell ref="B7:G7"/>
    <mergeCell ref="B8:G8"/>
    <mergeCell ref="F1:G1"/>
    <mergeCell ref="B2:G2"/>
    <mergeCell ref="B3:G3"/>
    <mergeCell ref="B4:G4"/>
    <mergeCell ref="B5:G5"/>
  </mergeCells>
  <printOptions gridLines="1"/>
  <pageMargins left="0.39375000000000004" right="0.19652777777777802" top="0.15763888888888899" bottom="0.19652777777777802" header="0.51180555555555496" footer="0.51180555555555496"/>
  <pageSetup paperSize="9" firstPageNumber="0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50"/>
  <sheetViews>
    <sheetView topLeftCell="B1" workbookViewId="0">
      <selection activeCell="B8" sqref="B8:H8"/>
    </sheetView>
  </sheetViews>
  <sheetFormatPr defaultRowHeight="15.75"/>
  <cols>
    <col min="1" max="1" width="1" style="51" hidden="1" bestFit="1" customWidth="1"/>
    <col min="2" max="2" width="79.5703125" style="51" bestFit="1" customWidth="1"/>
    <col min="3" max="3" width="5.140625" style="51" bestFit="1" customWidth="1"/>
    <col min="4" max="4" width="4.85546875" style="51" bestFit="1" customWidth="1"/>
    <col min="5" max="5" width="14.28515625" style="51" bestFit="1" customWidth="1"/>
    <col min="6" max="6" width="7.42578125" style="51" bestFit="1" customWidth="1"/>
    <col min="7" max="7" width="13.5703125" style="51" bestFit="1" customWidth="1"/>
    <col min="8" max="8" width="12.140625" style="51" bestFit="1" customWidth="1"/>
    <col min="9" max="9" width="10.7109375" style="51" bestFit="1" customWidth="1"/>
    <col min="10" max="257" width="9.140625" style="51" bestFit="1" customWidth="1"/>
    <col min="258" max="1025" width="9.140625" bestFit="1" customWidth="1"/>
  </cols>
  <sheetData>
    <row r="1" spans="2:9" ht="15" customHeight="1">
      <c r="F1" s="244" t="s">
        <v>220</v>
      </c>
      <c r="G1" s="244"/>
      <c r="H1" s="244"/>
    </row>
    <row r="2" spans="2:9">
      <c r="B2" s="243" t="s">
        <v>41</v>
      </c>
      <c r="C2" s="243"/>
      <c r="D2" s="243"/>
      <c r="E2" s="243"/>
      <c r="F2" s="243"/>
      <c r="G2" s="243"/>
      <c r="H2" s="243"/>
    </row>
    <row r="3" spans="2:9">
      <c r="B3" s="243" t="s">
        <v>221</v>
      </c>
      <c r="C3" s="243"/>
      <c r="D3" s="243"/>
      <c r="E3" s="243"/>
      <c r="F3" s="243"/>
      <c r="G3" s="243"/>
      <c r="H3" s="243"/>
    </row>
    <row r="4" spans="2:9">
      <c r="B4" s="243" t="s">
        <v>222</v>
      </c>
      <c r="C4" s="243"/>
      <c r="D4" s="243"/>
      <c r="E4" s="243"/>
      <c r="F4" s="243"/>
      <c r="G4" s="243"/>
      <c r="H4" s="243"/>
    </row>
    <row r="5" spans="2:9">
      <c r="B5" s="243" t="s">
        <v>4</v>
      </c>
      <c r="C5" s="243"/>
      <c r="D5" s="243"/>
      <c r="E5" s="243"/>
      <c r="F5" s="243"/>
      <c r="G5" s="243"/>
      <c r="H5" s="243"/>
    </row>
    <row r="6" spans="2:9" ht="3" hidden="1" customHeight="1">
      <c r="B6" s="243"/>
      <c r="C6" s="243"/>
      <c r="D6" s="243"/>
      <c r="E6" s="243"/>
      <c r="F6" s="243"/>
      <c r="G6" s="243"/>
      <c r="H6" s="3"/>
    </row>
    <row r="7" spans="2:9">
      <c r="B7" s="243" t="s">
        <v>223</v>
      </c>
      <c r="C7" s="243"/>
      <c r="D7" s="243"/>
      <c r="E7" s="243"/>
      <c r="F7" s="243"/>
      <c r="G7" s="243"/>
      <c r="H7" s="243"/>
    </row>
    <row r="8" spans="2:9" ht="15.75" customHeight="1">
      <c r="B8" s="245" t="s">
        <v>6</v>
      </c>
      <c r="C8" s="245"/>
      <c r="D8" s="245"/>
      <c r="E8" s="245"/>
      <c r="F8" s="245"/>
      <c r="G8" s="245"/>
      <c r="H8" s="245"/>
    </row>
    <row r="9" spans="2:9" ht="18.75">
      <c r="B9" s="246" t="s">
        <v>126</v>
      </c>
      <c r="C9" s="246"/>
      <c r="D9" s="246"/>
      <c r="E9" s="246"/>
      <c r="F9" s="246"/>
      <c r="G9" s="246"/>
    </row>
    <row r="10" spans="2:9" ht="90.75" customHeight="1">
      <c r="B10" s="252" t="s">
        <v>224</v>
      </c>
      <c r="C10" s="252"/>
      <c r="D10" s="252"/>
      <c r="E10" s="252"/>
      <c r="F10" s="252"/>
      <c r="G10" s="252"/>
    </row>
    <row r="11" spans="2:9" ht="14.25" customHeight="1">
      <c r="B11" s="53"/>
      <c r="C11" s="7"/>
      <c r="D11" s="53"/>
      <c r="F11" s="53"/>
      <c r="H11" s="9" t="s">
        <v>9</v>
      </c>
    </row>
    <row r="12" spans="2:9" ht="32.25" customHeight="1">
      <c r="B12" s="20" t="s">
        <v>128</v>
      </c>
      <c r="C12" s="20" t="s">
        <v>129</v>
      </c>
      <c r="D12" s="20" t="s">
        <v>130</v>
      </c>
      <c r="E12" s="20" t="s">
        <v>131</v>
      </c>
      <c r="F12" s="20" t="s">
        <v>132</v>
      </c>
      <c r="G12" s="101" t="s">
        <v>225</v>
      </c>
      <c r="H12" s="101" t="s">
        <v>226</v>
      </c>
    </row>
    <row r="13" spans="2:9">
      <c r="B13" s="54" t="s">
        <v>134</v>
      </c>
      <c r="C13" s="102"/>
      <c r="D13" s="102"/>
      <c r="E13" s="102"/>
      <c r="F13" s="102"/>
      <c r="G13" s="103">
        <f>G15+G31+G37+G43</f>
        <v>515673</v>
      </c>
      <c r="H13" s="103">
        <f>H15+H31+H37+H43</f>
        <v>509336</v>
      </c>
    </row>
    <row r="14" spans="2:9">
      <c r="B14" s="54" t="s">
        <v>227</v>
      </c>
      <c r="C14" s="102"/>
      <c r="D14" s="102"/>
      <c r="E14" s="102"/>
      <c r="F14" s="102"/>
      <c r="G14" s="103">
        <v>10503</v>
      </c>
      <c r="H14" s="103">
        <v>20523</v>
      </c>
    </row>
    <row r="15" spans="2:9">
      <c r="B15" s="67" t="s">
        <v>135</v>
      </c>
      <c r="C15" s="104" t="s">
        <v>136</v>
      </c>
      <c r="D15" s="104"/>
      <c r="E15" s="104"/>
      <c r="F15" s="104"/>
      <c r="G15" s="103">
        <f>G16+G21+G26</f>
        <v>322960</v>
      </c>
      <c r="H15" s="103">
        <f>H16+H21+H26</f>
        <v>320960</v>
      </c>
      <c r="I15" s="57"/>
    </row>
    <row r="16" spans="2:9" ht="28.5">
      <c r="B16" s="59" t="s">
        <v>137</v>
      </c>
      <c r="C16" s="104" t="s">
        <v>136</v>
      </c>
      <c r="D16" s="104" t="s">
        <v>138</v>
      </c>
      <c r="E16" s="104"/>
      <c r="F16" s="104"/>
      <c r="G16" s="103">
        <f>G20</f>
        <v>122279</v>
      </c>
      <c r="H16" s="103">
        <f t="shared" ref="H16:H17" si="0">H17</f>
        <v>122279</v>
      </c>
    </row>
    <row r="17" spans="2:8" ht="17.25" customHeight="1">
      <c r="B17" s="62" t="s">
        <v>139</v>
      </c>
      <c r="C17" s="102" t="s">
        <v>136</v>
      </c>
      <c r="D17" s="102" t="s">
        <v>138</v>
      </c>
      <c r="E17" s="102" t="s">
        <v>140</v>
      </c>
      <c r="F17" s="102"/>
      <c r="G17" s="105">
        <f>G20</f>
        <v>122279</v>
      </c>
      <c r="H17" s="105">
        <f t="shared" si="0"/>
        <v>122279</v>
      </c>
    </row>
    <row r="18" spans="2:8" ht="13.5" customHeight="1">
      <c r="B18" s="62" t="s">
        <v>141</v>
      </c>
      <c r="C18" s="102" t="s">
        <v>136</v>
      </c>
      <c r="D18" s="102" t="s">
        <v>138</v>
      </c>
      <c r="E18" s="102" t="s">
        <v>142</v>
      </c>
      <c r="F18" s="102"/>
      <c r="G18" s="105">
        <f>G20</f>
        <v>122279</v>
      </c>
      <c r="H18" s="105">
        <f>H20</f>
        <v>122279</v>
      </c>
    </row>
    <row r="19" spans="2:8" ht="16.5" customHeight="1">
      <c r="B19" s="63" t="s">
        <v>143</v>
      </c>
      <c r="C19" s="102" t="s">
        <v>136</v>
      </c>
      <c r="D19" s="102" t="s">
        <v>138</v>
      </c>
      <c r="E19" s="102" t="s">
        <v>144</v>
      </c>
      <c r="F19" s="102"/>
      <c r="G19" s="105">
        <f>G20</f>
        <v>122279</v>
      </c>
      <c r="H19" s="105">
        <f>H20</f>
        <v>122279</v>
      </c>
    </row>
    <row r="20" spans="2:8" ht="45" customHeight="1">
      <c r="B20" s="63" t="s">
        <v>145</v>
      </c>
      <c r="C20" s="102" t="s">
        <v>136</v>
      </c>
      <c r="D20" s="102" t="s">
        <v>138</v>
      </c>
      <c r="E20" s="102" t="s">
        <v>144</v>
      </c>
      <c r="F20" s="102" t="s">
        <v>146</v>
      </c>
      <c r="G20" s="105">
        <v>122279</v>
      </c>
      <c r="H20" s="105">
        <v>122279</v>
      </c>
    </row>
    <row r="21" spans="2:8" ht="42.75">
      <c r="B21" s="59" t="s">
        <v>147</v>
      </c>
      <c r="C21" s="104" t="s">
        <v>136</v>
      </c>
      <c r="D21" s="104" t="s">
        <v>148</v>
      </c>
      <c r="E21" s="104"/>
      <c r="F21" s="104"/>
      <c r="G21" s="103">
        <f t="shared" ref="G21:G35" si="1">G22</f>
        <v>190681</v>
      </c>
      <c r="H21" s="103">
        <f t="shared" ref="H21:H35" si="2">H22</f>
        <v>190681</v>
      </c>
    </row>
    <row r="22" spans="2:8" ht="16.5" customHeight="1">
      <c r="B22" s="62" t="s">
        <v>149</v>
      </c>
      <c r="C22" s="102" t="s">
        <v>136</v>
      </c>
      <c r="D22" s="102" t="s">
        <v>148</v>
      </c>
      <c r="E22" s="102" t="s">
        <v>150</v>
      </c>
      <c r="F22" s="102"/>
      <c r="G22" s="105">
        <f t="shared" si="1"/>
        <v>190681</v>
      </c>
      <c r="H22" s="105">
        <f t="shared" si="2"/>
        <v>190681</v>
      </c>
    </row>
    <row r="23" spans="2:8" ht="17.25" customHeight="1">
      <c r="B23" s="63" t="s">
        <v>151</v>
      </c>
      <c r="C23" s="102" t="s">
        <v>136</v>
      </c>
      <c r="D23" s="102" t="s">
        <v>148</v>
      </c>
      <c r="E23" s="102" t="s">
        <v>152</v>
      </c>
      <c r="F23" s="102"/>
      <c r="G23" s="105">
        <f t="shared" si="1"/>
        <v>190681</v>
      </c>
      <c r="H23" s="105">
        <f t="shared" si="2"/>
        <v>190681</v>
      </c>
    </row>
    <row r="24" spans="2:8" ht="15.75" customHeight="1">
      <c r="B24" s="63" t="s">
        <v>143</v>
      </c>
      <c r="C24" s="102" t="s">
        <v>136</v>
      </c>
      <c r="D24" s="102" t="s">
        <v>148</v>
      </c>
      <c r="E24" s="102" t="s">
        <v>153</v>
      </c>
      <c r="F24" s="102"/>
      <c r="G24" s="105">
        <f t="shared" si="1"/>
        <v>190681</v>
      </c>
      <c r="H24" s="105">
        <f t="shared" si="2"/>
        <v>190681</v>
      </c>
    </row>
    <row r="25" spans="2:8" ht="45" customHeight="1">
      <c r="B25" s="63" t="s">
        <v>145</v>
      </c>
      <c r="C25" s="102" t="s">
        <v>136</v>
      </c>
      <c r="D25" s="102" t="s">
        <v>148</v>
      </c>
      <c r="E25" s="102" t="s">
        <v>153</v>
      </c>
      <c r="F25" s="102" t="s">
        <v>146</v>
      </c>
      <c r="G25" s="105">
        <v>190681</v>
      </c>
      <c r="H25" s="105">
        <v>190681</v>
      </c>
    </row>
    <row r="26" spans="2:8" ht="23.25" customHeight="1">
      <c r="B26" s="59" t="s">
        <v>160</v>
      </c>
      <c r="C26" s="104" t="s">
        <v>136</v>
      </c>
      <c r="D26" s="106">
        <v>13</v>
      </c>
      <c r="E26" s="107"/>
      <c r="F26" s="102"/>
      <c r="G26" s="103">
        <f t="shared" si="1"/>
        <v>10000</v>
      </c>
      <c r="H26" s="103">
        <f t="shared" si="2"/>
        <v>8000</v>
      </c>
    </row>
    <row r="27" spans="2:8" ht="33" customHeight="1">
      <c r="B27" s="63" t="s">
        <v>169</v>
      </c>
      <c r="C27" s="102" t="s">
        <v>136</v>
      </c>
      <c r="D27" s="108">
        <v>13</v>
      </c>
      <c r="E27" s="109" t="s">
        <v>170</v>
      </c>
      <c r="F27" s="102"/>
      <c r="G27" s="105">
        <f t="shared" si="1"/>
        <v>10000</v>
      </c>
      <c r="H27" s="105">
        <f t="shared" si="2"/>
        <v>8000</v>
      </c>
    </row>
    <row r="28" spans="2:8" ht="21.75" customHeight="1">
      <c r="B28" s="60" t="s">
        <v>171</v>
      </c>
      <c r="C28" s="102" t="s">
        <v>136</v>
      </c>
      <c r="D28" s="108">
        <v>13</v>
      </c>
      <c r="E28" s="109" t="s">
        <v>172</v>
      </c>
      <c r="F28" s="102"/>
      <c r="G28" s="105">
        <f t="shared" si="1"/>
        <v>10000</v>
      </c>
      <c r="H28" s="105">
        <f t="shared" si="2"/>
        <v>8000</v>
      </c>
    </row>
    <row r="29" spans="2:8" ht="18" customHeight="1">
      <c r="B29" s="63" t="s">
        <v>173</v>
      </c>
      <c r="C29" s="102" t="s">
        <v>174</v>
      </c>
      <c r="D29" s="108">
        <v>13</v>
      </c>
      <c r="E29" s="109" t="s">
        <v>175</v>
      </c>
      <c r="F29" s="102"/>
      <c r="G29" s="105">
        <f t="shared" si="1"/>
        <v>10000</v>
      </c>
      <c r="H29" s="105">
        <f t="shared" si="2"/>
        <v>8000</v>
      </c>
    </row>
    <row r="30" spans="2:8" ht="18.75" customHeight="1">
      <c r="B30" s="63" t="s">
        <v>176</v>
      </c>
      <c r="C30" s="102" t="s">
        <v>136</v>
      </c>
      <c r="D30" s="108">
        <v>13</v>
      </c>
      <c r="E30" s="109" t="s">
        <v>175</v>
      </c>
      <c r="F30" s="102" t="s">
        <v>177</v>
      </c>
      <c r="G30" s="105">
        <v>10000</v>
      </c>
      <c r="H30" s="105">
        <v>8000</v>
      </c>
    </row>
    <row r="31" spans="2:8" ht="18" customHeight="1">
      <c r="B31" s="67" t="s">
        <v>178</v>
      </c>
      <c r="C31" s="104" t="s">
        <v>138</v>
      </c>
      <c r="D31" s="106"/>
      <c r="E31" s="107"/>
      <c r="F31" s="104"/>
      <c r="G31" s="103">
        <f t="shared" si="1"/>
        <v>95548</v>
      </c>
      <c r="H31" s="103">
        <f t="shared" si="2"/>
        <v>98884</v>
      </c>
    </row>
    <row r="32" spans="2:8">
      <c r="B32" s="62" t="s">
        <v>179</v>
      </c>
      <c r="C32" s="102" t="s">
        <v>138</v>
      </c>
      <c r="D32" s="102" t="s">
        <v>180</v>
      </c>
      <c r="E32" s="109"/>
      <c r="F32" s="102"/>
      <c r="G32" s="105">
        <f t="shared" si="1"/>
        <v>95548</v>
      </c>
      <c r="H32" s="105">
        <f t="shared" si="2"/>
        <v>98884</v>
      </c>
    </row>
    <row r="33" spans="1:151">
      <c r="B33" s="62" t="s">
        <v>154</v>
      </c>
      <c r="C33" s="102" t="s">
        <v>138</v>
      </c>
      <c r="D33" s="102" t="s">
        <v>180</v>
      </c>
      <c r="E33" s="109" t="s">
        <v>155</v>
      </c>
      <c r="F33" s="102"/>
      <c r="G33" s="105">
        <f t="shared" si="1"/>
        <v>95548</v>
      </c>
      <c r="H33" s="105">
        <f t="shared" si="2"/>
        <v>98884</v>
      </c>
    </row>
    <row r="34" spans="1:151">
      <c r="B34" s="62" t="s">
        <v>156</v>
      </c>
      <c r="C34" s="102" t="s">
        <v>138</v>
      </c>
      <c r="D34" s="102" t="s">
        <v>180</v>
      </c>
      <c r="E34" s="109" t="s">
        <v>157</v>
      </c>
      <c r="F34" s="102"/>
      <c r="G34" s="105">
        <f t="shared" si="1"/>
        <v>95548</v>
      </c>
      <c r="H34" s="105">
        <f t="shared" si="2"/>
        <v>98884</v>
      </c>
    </row>
    <row r="35" spans="1:151" ht="30">
      <c r="B35" s="63" t="s">
        <v>181</v>
      </c>
      <c r="C35" s="102" t="s">
        <v>138</v>
      </c>
      <c r="D35" s="102" t="s">
        <v>180</v>
      </c>
      <c r="E35" s="109" t="s">
        <v>182</v>
      </c>
      <c r="F35" s="102"/>
      <c r="G35" s="105">
        <f t="shared" si="1"/>
        <v>95548</v>
      </c>
      <c r="H35" s="105">
        <f t="shared" si="2"/>
        <v>98884</v>
      </c>
    </row>
    <row r="36" spans="1:151" ht="46.5" customHeight="1">
      <c r="B36" s="63" t="s">
        <v>145</v>
      </c>
      <c r="C36" s="102" t="s">
        <v>138</v>
      </c>
      <c r="D36" s="102" t="s">
        <v>180</v>
      </c>
      <c r="E36" s="109" t="s">
        <v>182</v>
      </c>
      <c r="F36" s="102" t="s">
        <v>146</v>
      </c>
      <c r="G36" s="105">
        <v>95548</v>
      </c>
      <c r="H36" s="105">
        <v>98884</v>
      </c>
    </row>
    <row r="37" spans="1:151" s="80" customFormat="1" ht="16.5" customHeight="1">
      <c r="B37" s="110" t="s">
        <v>193</v>
      </c>
      <c r="C37" s="111" t="s">
        <v>194</v>
      </c>
      <c r="D37" s="111"/>
      <c r="E37" s="112"/>
      <c r="F37" s="113"/>
      <c r="G37" s="103">
        <f>G39</f>
        <v>82127</v>
      </c>
      <c r="H37" s="103">
        <f>H39</f>
        <v>74454</v>
      </c>
    </row>
    <row r="38" spans="1:151" s="80" customFormat="1" ht="16.5" customHeight="1">
      <c r="B38" s="110" t="s">
        <v>195</v>
      </c>
      <c r="C38" s="111" t="s">
        <v>194</v>
      </c>
      <c r="D38" s="111" t="s">
        <v>136</v>
      </c>
      <c r="E38" s="112"/>
      <c r="F38" s="113"/>
      <c r="G38" s="103">
        <f t="shared" ref="G38:G44" si="3">G39</f>
        <v>82127</v>
      </c>
      <c r="H38" s="103">
        <f t="shared" ref="H38:H41" si="4">H39</f>
        <v>74454</v>
      </c>
    </row>
    <row r="39" spans="1:151" s="52" customFormat="1" ht="35.25" customHeight="1">
      <c r="B39" s="66" t="s">
        <v>196</v>
      </c>
      <c r="C39" s="111" t="s">
        <v>194</v>
      </c>
      <c r="D39" s="111" t="s">
        <v>136</v>
      </c>
      <c r="E39" s="114" t="s">
        <v>197</v>
      </c>
      <c r="F39" s="113"/>
      <c r="G39" s="103">
        <f t="shared" si="3"/>
        <v>82127</v>
      </c>
      <c r="H39" s="103">
        <f t="shared" si="4"/>
        <v>74454</v>
      </c>
    </row>
    <row r="40" spans="1:151" ht="45.75" customHeight="1">
      <c r="B40" s="66" t="s">
        <v>198</v>
      </c>
      <c r="C40" s="115" t="s">
        <v>194</v>
      </c>
      <c r="D40" s="113" t="s">
        <v>136</v>
      </c>
      <c r="E40" s="113" t="s">
        <v>199</v>
      </c>
      <c r="F40" s="113"/>
      <c r="G40" s="105">
        <f t="shared" si="3"/>
        <v>82127</v>
      </c>
      <c r="H40" s="105">
        <f t="shared" si="4"/>
        <v>74454</v>
      </c>
    </row>
    <row r="41" spans="1:151" ht="29.25" customHeight="1">
      <c r="B41" s="66" t="s">
        <v>200</v>
      </c>
      <c r="C41" s="115" t="s">
        <v>194</v>
      </c>
      <c r="D41" s="113" t="s">
        <v>136</v>
      </c>
      <c r="E41" s="113" t="s">
        <v>201</v>
      </c>
      <c r="F41" s="113"/>
      <c r="G41" s="105">
        <f t="shared" si="3"/>
        <v>82127</v>
      </c>
      <c r="H41" s="105">
        <f t="shared" si="4"/>
        <v>74454</v>
      </c>
    </row>
    <row r="42" spans="1:151" ht="47.25" customHeight="1">
      <c r="B42" s="66" t="s">
        <v>204</v>
      </c>
      <c r="C42" s="115" t="s">
        <v>194</v>
      </c>
      <c r="D42" s="113" t="s">
        <v>136</v>
      </c>
      <c r="E42" s="113" t="s">
        <v>205</v>
      </c>
      <c r="F42" s="113" t="s">
        <v>146</v>
      </c>
      <c r="G42" s="105">
        <v>82127</v>
      </c>
      <c r="H42" s="105">
        <v>74454</v>
      </c>
    </row>
    <row r="43" spans="1:151" ht="21" customHeight="1">
      <c r="B43" s="116" t="s">
        <v>210</v>
      </c>
      <c r="C43" s="88">
        <v>10</v>
      </c>
      <c r="D43" s="88"/>
      <c r="E43" s="90"/>
      <c r="F43" s="90"/>
      <c r="G43" s="92">
        <f t="shared" si="3"/>
        <v>15038</v>
      </c>
      <c r="H43" s="92">
        <f>H45</f>
        <v>15038</v>
      </c>
    </row>
    <row r="44" spans="1:151" ht="19.5" customHeight="1">
      <c r="B44" s="116" t="s">
        <v>211</v>
      </c>
      <c r="C44" s="88">
        <v>10</v>
      </c>
      <c r="D44" s="93" t="s">
        <v>136</v>
      </c>
      <c r="E44" s="90"/>
      <c r="F44" s="90"/>
      <c r="G44" s="117">
        <f t="shared" si="3"/>
        <v>15038</v>
      </c>
      <c r="H44" s="117">
        <f t="shared" ref="H44:H47" si="5">H45</f>
        <v>15038</v>
      </c>
    </row>
    <row r="45" spans="1:151" s="51" customFormat="1" ht="20.25" customHeight="1">
      <c r="A45" s="86"/>
      <c r="B45" s="118" t="s">
        <v>154</v>
      </c>
      <c r="C45" s="97">
        <v>10</v>
      </c>
      <c r="D45" s="98" t="s">
        <v>136</v>
      </c>
      <c r="E45" s="91" t="s">
        <v>155</v>
      </c>
      <c r="F45" s="91"/>
      <c r="G45" s="94">
        <f t="shared" ref="G45:G46" si="6">G47</f>
        <v>15038</v>
      </c>
      <c r="H45" s="94">
        <f t="shared" si="5"/>
        <v>15038</v>
      </c>
      <c r="I45" s="119"/>
      <c r="EU45" s="119"/>
    </row>
    <row r="46" spans="1:151" s="51" customFormat="1" ht="22.5" customHeight="1">
      <c r="A46" s="86"/>
      <c r="B46" s="118" t="s">
        <v>156</v>
      </c>
      <c r="C46" s="97">
        <v>10</v>
      </c>
      <c r="D46" s="98" t="s">
        <v>136</v>
      </c>
      <c r="E46" s="120" t="s">
        <v>157</v>
      </c>
      <c r="F46" s="91"/>
      <c r="G46" s="94">
        <f t="shared" si="6"/>
        <v>15038</v>
      </c>
      <c r="H46" s="94">
        <f t="shared" si="5"/>
        <v>15038</v>
      </c>
      <c r="I46" s="119"/>
      <c r="EU46" s="119"/>
    </row>
    <row r="47" spans="1:151" s="51" customFormat="1" ht="23.25" customHeight="1">
      <c r="A47" s="86"/>
      <c r="B47" s="118" t="s">
        <v>218</v>
      </c>
      <c r="C47" s="97">
        <v>10</v>
      </c>
      <c r="D47" s="98" t="s">
        <v>136</v>
      </c>
      <c r="E47" s="91" t="s">
        <v>228</v>
      </c>
      <c r="F47" s="91"/>
      <c r="G47" s="94">
        <f>G48</f>
        <v>15038</v>
      </c>
      <c r="H47" s="94">
        <f t="shared" si="5"/>
        <v>15038</v>
      </c>
      <c r="I47" s="119"/>
      <c r="EU47" s="119"/>
    </row>
    <row r="48" spans="1:151" s="51" customFormat="1" ht="21.75" customHeight="1">
      <c r="A48" s="86"/>
      <c r="B48" s="118" t="s">
        <v>218</v>
      </c>
      <c r="C48" s="97">
        <v>10</v>
      </c>
      <c r="D48" s="98" t="s">
        <v>136</v>
      </c>
      <c r="E48" s="91" t="s">
        <v>228</v>
      </c>
      <c r="F48" s="91">
        <v>300</v>
      </c>
      <c r="G48" s="94">
        <v>15038</v>
      </c>
      <c r="H48" s="94">
        <v>15038</v>
      </c>
      <c r="I48" s="119"/>
      <c r="EU48" s="119"/>
    </row>
    <row r="49" ht="42.75" customHeight="1"/>
    <row r="50" ht="42.75" customHeight="1"/>
  </sheetData>
  <mergeCells count="12">
    <mergeCell ref="B9:G9"/>
    <mergeCell ref="B10:G10"/>
    <mergeCell ref="B6:C6"/>
    <mergeCell ref="D6:E6"/>
    <mergeCell ref="F6:G6"/>
    <mergeCell ref="B7:H7"/>
    <mergeCell ref="B8:H8"/>
    <mergeCell ref="F1:H1"/>
    <mergeCell ref="B2:H2"/>
    <mergeCell ref="B3:H3"/>
    <mergeCell ref="B4:H4"/>
    <mergeCell ref="B5:H5"/>
  </mergeCells>
  <printOptions gridLines="1"/>
  <pageMargins left="0.39375000000000004" right="0.19652777777777802" top="0.15763888888888899" bottom="0.19652777777777802" header="0.51180555555555496" footer="0.51180555555555496"/>
  <pageSetup paperSize="9" firstPageNumber="0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9"/>
  <sheetViews>
    <sheetView workbookViewId="0">
      <selection activeCell="B7" sqref="B7:G7"/>
    </sheetView>
  </sheetViews>
  <sheetFormatPr defaultRowHeight="15"/>
  <cols>
    <col min="1" max="1" width="83.28515625" style="121" bestFit="1" customWidth="1"/>
    <col min="2" max="2" width="6.28515625" style="52" bestFit="1" customWidth="1"/>
    <col min="3" max="3" width="5.140625" style="52" bestFit="1" customWidth="1"/>
    <col min="4" max="4" width="4.85546875" style="52" bestFit="1" customWidth="1"/>
    <col min="5" max="5" width="14.42578125" style="52" bestFit="1" customWidth="1"/>
    <col min="6" max="6" width="7.42578125" style="52" bestFit="1" customWidth="1"/>
    <col min="7" max="7" width="16" style="52" bestFit="1" customWidth="1"/>
    <col min="8" max="1025" width="9.140625" bestFit="1" customWidth="1"/>
  </cols>
  <sheetData>
    <row r="1" spans="1:7">
      <c r="B1" s="243" t="s">
        <v>229</v>
      </c>
      <c r="C1" s="243"/>
      <c r="D1" s="243"/>
      <c r="E1" s="243"/>
      <c r="F1" s="243"/>
      <c r="G1" s="243"/>
    </row>
    <row r="2" spans="1:7">
      <c r="B2" s="243" t="s">
        <v>230</v>
      </c>
      <c r="C2" s="243"/>
      <c r="D2" s="243"/>
      <c r="E2" s="243"/>
      <c r="F2" s="243"/>
      <c r="G2" s="243"/>
    </row>
    <row r="3" spans="1:7">
      <c r="B3" s="243" t="s">
        <v>231</v>
      </c>
      <c r="C3" s="243"/>
      <c r="D3" s="243"/>
      <c r="E3" s="243"/>
      <c r="F3" s="243"/>
      <c r="G3" s="243"/>
    </row>
    <row r="4" spans="1:7">
      <c r="B4" s="243" t="s">
        <v>3</v>
      </c>
      <c r="C4" s="243"/>
      <c r="D4" s="243"/>
      <c r="E4" s="243"/>
      <c r="F4" s="243"/>
      <c r="G4" s="243"/>
    </row>
    <row r="5" spans="1:7" ht="15.75" customHeight="1">
      <c r="B5" s="243" t="s">
        <v>4</v>
      </c>
      <c r="C5" s="243"/>
      <c r="D5" s="243"/>
      <c r="E5" s="243"/>
      <c r="F5" s="243"/>
      <c r="G5" s="243"/>
    </row>
    <row r="6" spans="1:7" ht="15" customHeight="1">
      <c r="B6" s="243" t="s">
        <v>5</v>
      </c>
      <c r="C6" s="243"/>
      <c r="D6" s="243"/>
      <c r="E6" s="243"/>
      <c r="F6" s="243"/>
      <c r="G6" s="243"/>
    </row>
    <row r="7" spans="1:7" ht="15.75" customHeight="1">
      <c r="B7" s="245" t="s">
        <v>6</v>
      </c>
      <c r="C7" s="245"/>
      <c r="D7" s="245"/>
      <c r="E7" s="245"/>
      <c r="F7" s="245"/>
      <c r="G7" s="245"/>
    </row>
    <row r="8" spans="1:7" ht="15.75">
      <c r="B8" s="3"/>
      <c r="C8" s="5"/>
    </row>
    <row r="9" spans="1:7" ht="18.75" customHeight="1">
      <c r="A9" s="122" t="s">
        <v>232</v>
      </c>
      <c r="B9" s="7"/>
      <c r="C9" s="7"/>
      <c r="D9" s="7"/>
      <c r="E9" s="7"/>
      <c r="F9" s="7"/>
    </row>
    <row r="10" spans="1:7" ht="21" customHeight="1">
      <c r="A10" s="246" t="s">
        <v>233</v>
      </c>
      <c r="B10" s="246"/>
      <c r="C10" s="246"/>
      <c r="D10" s="246"/>
      <c r="E10" s="246"/>
      <c r="F10" s="246"/>
      <c r="G10" s="246"/>
    </row>
    <row r="11" spans="1:7" ht="18.75" customHeight="1">
      <c r="A11" s="246"/>
      <c r="B11" s="246"/>
      <c r="C11" s="246"/>
      <c r="D11" s="246"/>
      <c r="E11" s="246"/>
      <c r="F11" s="246"/>
      <c r="G11" s="246"/>
    </row>
    <row r="12" spans="1:7" ht="18" customHeight="1">
      <c r="C12" s="8"/>
      <c r="G12" s="4" t="s">
        <v>9</v>
      </c>
    </row>
    <row r="13" spans="1:7" ht="36" customHeight="1">
      <c r="A13" s="123" t="s">
        <v>128</v>
      </c>
      <c r="B13" s="109"/>
      <c r="C13" s="109" t="s">
        <v>129</v>
      </c>
      <c r="D13" s="109" t="s">
        <v>130</v>
      </c>
      <c r="E13" s="109" t="s">
        <v>131</v>
      </c>
      <c r="F13" s="109" t="s">
        <v>132</v>
      </c>
      <c r="G13" s="109" t="s">
        <v>133</v>
      </c>
    </row>
    <row r="14" spans="1:7" ht="30.75" customHeight="1">
      <c r="A14" s="67" t="s">
        <v>234</v>
      </c>
      <c r="B14" s="104" t="s">
        <v>235</v>
      </c>
      <c r="C14" s="55"/>
      <c r="D14" s="55"/>
      <c r="E14" s="55"/>
      <c r="F14" s="55"/>
      <c r="G14" s="103">
        <f>G15+G40+G46+G52+G58+G73</f>
        <v>1418079</v>
      </c>
    </row>
    <row r="15" spans="1:7" ht="17.25" customHeight="1">
      <c r="A15" s="124" t="s">
        <v>135</v>
      </c>
      <c r="B15" s="104" t="s">
        <v>235</v>
      </c>
      <c r="C15" s="58" t="s">
        <v>136</v>
      </c>
      <c r="D15" s="58"/>
      <c r="E15" s="58"/>
      <c r="F15" s="58"/>
      <c r="G15" s="56">
        <f>G16+G21+G30</f>
        <v>661689</v>
      </c>
    </row>
    <row r="16" spans="1:7" ht="29.25" customHeight="1">
      <c r="A16" s="125" t="s">
        <v>137</v>
      </c>
      <c r="B16" s="126" t="s">
        <v>235</v>
      </c>
      <c r="C16" s="58" t="s">
        <v>136</v>
      </c>
      <c r="D16" s="58" t="s">
        <v>138</v>
      </c>
      <c r="E16" s="58"/>
      <c r="F16" s="58"/>
      <c r="G16" s="56">
        <f t="shared" ref="G16:G19" si="0">G17</f>
        <v>235152</v>
      </c>
    </row>
    <row r="17" spans="1:7" ht="18" customHeight="1">
      <c r="A17" s="127" t="s">
        <v>139</v>
      </c>
      <c r="B17" s="102" t="s">
        <v>235</v>
      </c>
      <c r="C17" s="55" t="s">
        <v>136</v>
      </c>
      <c r="D17" s="55" t="s">
        <v>138</v>
      </c>
      <c r="E17" s="55" t="s">
        <v>140</v>
      </c>
      <c r="F17" s="55"/>
      <c r="G17" s="61">
        <f t="shared" si="0"/>
        <v>235152</v>
      </c>
    </row>
    <row r="18" spans="1:7" ht="15.75" customHeight="1">
      <c r="A18" s="127" t="s">
        <v>141</v>
      </c>
      <c r="B18" s="102" t="s">
        <v>235</v>
      </c>
      <c r="C18" s="55" t="s">
        <v>136</v>
      </c>
      <c r="D18" s="55" t="s">
        <v>138</v>
      </c>
      <c r="E18" s="55" t="s">
        <v>142</v>
      </c>
      <c r="F18" s="55"/>
      <c r="G18" s="61">
        <f t="shared" si="0"/>
        <v>235152</v>
      </c>
    </row>
    <row r="19" spans="1:7" ht="18.75" customHeight="1">
      <c r="A19" s="127" t="s">
        <v>143</v>
      </c>
      <c r="B19" s="128" t="s">
        <v>235</v>
      </c>
      <c r="C19" s="55" t="s">
        <v>136</v>
      </c>
      <c r="D19" s="55" t="s">
        <v>138</v>
      </c>
      <c r="E19" s="55" t="s">
        <v>144</v>
      </c>
      <c r="F19" s="55"/>
      <c r="G19" s="61">
        <f t="shared" si="0"/>
        <v>235152</v>
      </c>
    </row>
    <row r="20" spans="1:7" ht="45.75" customHeight="1">
      <c r="A20" s="127" t="s">
        <v>145</v>
      </c>
      <c r="B20" s="128" t="s">
        <v>235</v>
      </c>
      <c r="C20" s="55" t="s">
        <v>136</v>
      </c>
      <c r="D20" s="55" t="s">
        <v>138</v>
      </c>
      <c r="E20" s="55" t="s">
        <v>144</v>
      </c>
      <c r="F20" s="55" t="s">
        <v>146</v>
      </c>
      <c r="G20" s="61">
        <f>'прил 5'!G22</f>
        <v>235152</v>
      </c>
    </row>
    <row r="21" spans="1:7" ht="45.75" customHeight="1">
      <c r="A21" s="59" t="s">
        <v>147</v>
      </c>
      <c r="B21" s="126" t="s">
        <v>235</v>
      </c>
      <c r="C21" s="58" t="s">
        <v>136</v>
      </c>
      <c r="D21" s="58" t="s">
        <v>148</v>
      </c>
      <c r="E21" s="58"/>
      <c r="F21" s="58"/>
      <c r="G21" s="56">
        <f>G22+G26</f>
        <v>361315</v>
      </c>
    </row>
    <row r="22" spans="1:7" ht="18" customHeight="1">
      <c r="A22" s="127" t="s">
        <v>149</v>
      </c>
      <c r="B22" s="102" t="s">
        <v>235</v>
      </c>
      <c r="C22" s="55" t="s">
        <v>136</v>
      </c>
      <c r="D22" s="55" t="s">
        <v>148</v>
      </c>
      <c r="E22" s="55" t="s">
        <v>150</v>
      </c>
      <c r="F22" s="55"/>
      <c r="G22" s="61">
        <f t="shared" ref="G22:G24" si="1">G23</f>
        <v>353875</v>
      </c>
    </row>
    <row r="23" spans="1:7" ht="18" customHeight="1">
      <c r="A23" s="127" t="s">
        <v>151</v>
      </c>
      <c r="B23" s="128" t="s">
        <v>235</v>
      </c>
      <c r="C23" s="55" t="s">
        <v>136</v>
      </c>
      <c r="D23" s="55" t="s">
        <v>148</v>
      </c>
      <c r="E23" s="55" t="s">
        <v>152</v>
      </c>
      <c r="F23" s="55"/>
      <c r="G23" s="61">
        <f t="shared" si="1"/>
        <v>353875</v>
      </c>
    </row>
    <row r="24" spans="1:7" ht="18" customHeight="1">
      <c r="A24" s="127" t="s">
        <v>143</v>
      </c>
      <c r="B24" s="128" t="s">
        <v>235</v>
      </c>
      <c r="C24" s="55" t="s">
        <v>136</v>
      </c>
      <c r="D24" s="55" t="s">
        <v>148</v>
      </c>
      <c r="E24" s="55" t="s">
        <v>153</v>
      </c>
      <c r="F24" s="55"/>
      <c r="G24" s="61">
        <f t="shared" si="1"/>
        <v>353875</v>
      </c>
    </row>
    <row r="25" spans="1:7" ht="45.75" customHeight="1">
      <c r="A25" s="127" t="s">
        <v>145</v>
      </c>
      <c r="B25" s="128" t="s">
        <v>235</v>
      </c>
      <c r="C25" s="55" t="s">
        <v>136</v>
      </c>
      <c r="D25" s="55" t="s">
        <v>148</v>
      </c>
      <c r="E25" s="55" t="s">
        <v>153</v>
      </c>
      <c r="F25" s="55" t="s">
        <v>146</v>
      </c>
      <c r="G25" s="61">
        <f>'прил 5'!G27</f>
        <v>353875</v>
      </c>
    </row>
    <row r="26" spans="1:7" ht="21.75" customHeight="1">
      <c r="A26" s="30" t="s">
        <v>154</v>
      </c>
      <c r="B26" s="128" t="s">
        <v>235</v>
      </c>
      <c r="C26" s="55" t="s">
        <v>136</v>
      </c>
      <c r="D26" s="55" t="s">
        <v>148</v>
      </c>
      <c r="E26" s="20" t="s">
        <v>155</v>
      </c>
      <c r="F26" s="55"/>
      <c r="G26" s="61">
        <f t="shared" ref="G26:G28" si="2">G27</f>
        <v>7440</v>
      </c>
    </row>
    <row r="27" spans="1:7" ht="24.75" customHeight="1">
      <c r="A27" s="30" t="s">
        <v>156</v>
      </c>
      <c r="B27" s="128" t="s">
        <v>235</v>
      </c>
      <c r="C27" s="55" t="s">
        <v>136</v>
      </c>
      <c r="D27" s="55" t="s">
        <v>148</v>
      </c>
      <c r="E27" s="20" t="s">
        <v>157</v>
      </c>
      <c r="F27" s="55"/>
      <c r="G27" s="61">
        <f t="shared" si="2"/>
        <v>7440</v>
      </c>
    </row>
    <row r="28" spans="1:7" ht="18.75" customHeight="1">
      <c r="A28" s="30" t="s">
        <v>158</v>
      </c>
      <c r="B28" s="128" t="s">
        <v>235</v>
      </c>
      <c r="C28" s="55" t="s">
        <v>136</v>
      </c>
      <c r="D28" s="55" t="s">
        <v>148</v>
      </c>
      <c r="E28" s="20" t="s">
        <v>159</v>
      </c>
      <c r="F28" s="55"/>
      <c r="G28" s="61">
        <f t="shared" si="2"/>
        <v>7440</v>
      </c>
    </row>
    <row r="29" spans="1:7" ht="14.25" customHeight="1">
      <c r="A29" s="30" t="s">
        <v>145</v>
      </c>
      <c r="B29" s="128" t="s">
        <v>235</v>
      </c>
      <c r="C29" s="55" t="s">
        <v>136</v>
      </c>
      <c r="D29" s="55" t="s">
        <v>148</v>
      </c>
      <c r="E29" s="20" t="s">
        <v>159</v>
      </c>
      <c r="F29" s="55" t="s">
        <v>146</v>
      </c>
      <c r="G29" s="61">
        <f>'прил 5'!G31</f>
        <v>7440</v>
      </c>
    </row>
    <row r="30" spans="1:7" ht="17.25" customHeight="1">
      <c r="A30" s="125" t="s">
        <v>160</v>
      </c>
      <c r="B30" s="126" t="s">
        <v>235</v>
      </c>
      <c r="C30" s="58" t="s">
        <v>136</v>
      </c>
      <c r="D30" s="64">
        <v>13</v>
      </c>
      <c r="E30" s="65"/>
      <c r="F30" s="55"/>
      <c r="G30" s="56">
        <f>G31+G36</f>
        <v>65222</v>
      </c>
    </row>
    <row r="31" spans="1:7" ht="30" customHeight="1">
      <c r="A31" s="129" t="s">
        <v>236</v>
      </c>
      <c r="B31" s="102" t="s">
        <v>235</v>
      </c>
      <c r="C31" s="55" t="s">
        <v>136</v>
      </c>
      <c r="D31" s="10">
        <v>13</v>
      </c>
      <c r="E31" s="20" t="s">
        <v>162</v>
      </c>
      <c r="F31" s="55"/>
      <c r="G31" s="61">
        <f t="shared" ref="G31:G34" si="3">G32</f>
        <v>48257</v>
      </c>
    </row>
    <row r="32" spans="1:7" ht="60.75" customHeight="1">
      <c r="A32" s="129" t="s">
        <v>237</v>
      </c>
      <c r="B32" s="128" t="s">
        <v>235</v>
      </c>
      <c r="C32" s="55" t="s">
        <v>136</v>
      </c>
      <c r="D32" s="10">
        <v>13</v>
      </c>
      <c r="E32" s="20" t="s">
        <v>238</v>
      </c>
      <c r="F32" s="55"/>
      <c r="G32" s="61">
        <f t="shared" si="3"/>
        <v>48257</v>
      </c>
    </row>
    <row r="33" spans="1:7" ht="50.25" customHeight="1">
      <c r="A33" s="127" t="s">
        <v>163</v>
      </c>
      <c r="B33" s="128" t="s">
        <v>235</v>
      </c>
      <c r="C33" s="55" t="s">
        <v>136</v>
      </c>
      <c r="D33" s="10">
        <v>13</v>
      </c>
      <c r="E33" s="20" t="s">
        <v>164</v>
      </c>
      <c r="F33" s="55"/>
      <c r="G33" s="61">
        <f t="shared" si="3"/>
        <v>48257</v>
      </c>
    </row>
    <row r="34" spans="1:7" ht="14.25" customHeight="1">
      <c r="A34" s="127" t="s">
        <v>165</v>
      </c>
      <c r="B34" s="128" t="s">
        <v>235</v>
      </c>
      <c r="C34" s="55" t="s">
        <v>136</v>
      </c>
      <c r="D34" s="10">
        <v>13</v>
      </c>
      <c r="E34" s="20" t="s">
        <v>239</v>
      </c>
      <c r="F34" s="55"/>
      <c r="G34" s="61">
        <f t="shared" si="3"/>
        <v>48257</v>
      </c>
    </row>
    <row r="35" spans="1:7" ht="18.75" customHeight="1">
      <c r="A35" s="127" t="s">
        <v>167</v>
      </c>
      <c r="B35" s="128" t="s">
        <v>235</v>
      </c>
      <c r="C35" s="55" t="s">
        <v>136</v>
      </c>
      <c r="D35" s="10">
        <v>13</v>
      </c>
      <c r="E35" s="20" t="s">
        <v>240</v>
      </c>
      <c r="F35" s="55" t="s">
        <v>168</v>
      </c>
      <c r="G35" s="61">
        <f>'прил 5'!G36</f>
        <v>48257</v>
      </c>
    </row>
    <row r="36" spans="1:7" ht="33" customHeight="1">
      <c r="A36" s="127" t="s">
        <v>169</v>
      </c>
      <c r="B36" s="102" t="s">
        <v>235</v>
      </c>
      <c r="C36" s="55" t="s">
        <v>136</v>
      </c>
      <c r="D36" s="10">
        <v>13</v>
      </c>
      <c r="E36" s="20" t="s">
        <v>170</v>
      </c>
      <c r="F36" s="55"/>
      <c r="G36" s="56">
        <f t="shared" ref="G36:G38" si="4">G37</f>
        <v>16965</v>
      </c>
    </row>
    <row r="37" spans="1:7" ht="19.5" customHeight="1">
      <c r="A37" s="127" t="s">
        <v>171</v>
      </c>
      <c r="B37" s="102" t="s">
        <v>235</v>
      </c>
      <c r="C37" s="55" t="s">
        <v>136</v>
      </c>
      <c r="D37" s="10">
        <v>13</v>
      </c>
      <c r="E37" s="20" t="s">
        <v>172</v>
      </c>
      <c r="F37" s="55"/>
      <c r="G37" s="61">
        <f t="shared" si="4"/>
        <v>16965</v>
      </c>
    </row>
    <row r="38" spans="1:7" ht="18" customHeight="1">
      <c r="A38" s="127" t="s">
        <v>173</v>
      </c>
      <c r="B38" s="128" t="s">
        <v>235</v>
      </c>
      <c r="C38" s="55" t="s">
        <v>174</v>
      </c>
      <c r="D38" s="10">
        <v>13</v>
      </c>
      <c r="E38" s="20" t="s">
        <v>175</v>
      </c>
      <c r="F38" s="55"/>
      <c r="G38" s="61">
        <f t="shared" si="4"/>
        <v>16965</v>
      </c>
    </row>
    <row r="39" spans="1:7" ht="18" customHeight="1">
      <c r="A39" s="127" t="s">
        <v>176</v>
      </c>
      <c r="B39" s="128" t="s">
        <v>235</v>
      </c>
      <c r="C39" s="55" t="s">
        <v>136</v>
      </c>
      <c r="D39" s="10">
        <v>13</v>
      </c>
      <c r="E39" s="20" t="s">
        <v>175</v>
      </c>
      <c r="F39" s="55" t="s">
        <v>177</v>
      </c>
      <c r="G39" s="61">
        <f>'прил 5'!G40</f>
        <v>16965</v>
      </c>
    </row>
    <row r="40" spans="1:7" ht="13.5" customHeight="1">
      <c r="A40" s="125" t="s">
        <v>178</v>
      </c>
      <c r="B40" s="104" t="s">
        <v>235</v>
      </c>
      <c r="C40" s="58" t="s">
        <v>138</v>
      </c>
      <c r="D40" s="64"/>
      <c r="E40" s="65"/>
      <c r="F40" s="58"/>
      <c r="G40" s="56">
        <f t="shared" ref="G40:G44" si="5">G41</f>
        <v>92470</v>
      </c>
    </row>
    <row r="41" spans="1:7" ht="15.75">
      <c r="A41" s="127" t="s">
        <v>179</v>
      </c>
      <c r="B41" s="128" t="s">
        <v>235</v>
      </c>
      <c r="C41" s="55" t="s">
        <v>138</v>
      </c>
      <c r="D41" s="55" t="s">
        <v>180</v>
      </c>
      <c r="E41" s="20"/>
      <c r="F41" s="55"/>
      <c r="G41" s="61">
        <f t="shared" si="5"/>
        <v>92470</v>
      </c>
    </row>
    <row r="42" spans="1:7" ht="15.75" customHeight="1">
      <c r="A42" s="127" t="s">
        <v>154</v>
      </c>
      <c r="B42" s="128" t="s">
        <v>235</v>
      </c>
      <c r="C42" s="55" t="s">
        <v>138</v>
      </c>
      <c r="D42" s="55" t="s">
        <v>180</v>
      </c>
      <c r="E42" s="20" t="s">
        <v>155</v>
      </c>
      <c r="F42" s="55"/>
      <c r="G42" s="61">
        <f t="shared" si="5"/>
        <v>92470</v>
      </c>
    </row>
    <row r="43" spans="1:7" ht="29.25" customHeight="1">
      <c r="A43" s="127" t="s">
        <v>156</v>
      </c>
      <c r="B43" s="128" t="s">
        <v>235</v>
      </c>
      <c r="C43" s="55" t="s">
        <v>138</v>
      </c>
      <c r="D43" s="55" t="s">
        <v>180</v>
      </c>
      <c r="E43" s="20" t="s">
        <v>157</v>
      </c>
      <c r="F43" s="55"/>
      <c r="G43" s="61">
        <f t="shared" si="5"/>
        <v>92470</v>
      </c>
    </row>
    <row r="44" spans="1:7" ht="27.75" customHeight="1">
      <c r="A44" s="127" t="s">
        <v>181</v>
      </c>
      <c r="B44" s="128" t="s">
        <v>235</v>
      </c>
      <c r="C44" s="55" t="s">
        <v>138</v>
      </c>
      <c r="D44" s="55" t="s">
        <v>180</v>
      </c>
      <c r="E44" s="20" t="s">
        <v>182</v>
      </c>
      <c r="F44" s="55"/>
      <c r="G44" s="61">
        <f t="shared" si="5"/>
        <v>92470</v>
      </c>
    </row>
    <row r="45" spans="1:7" ht="44.25" customHeight="1">
      <c r="A45" s="127" t="s">
        <v>145</v>
      </c>
      <c r="B45" s="102" t="s">
        <v>235</v>
      </c>
      <c r="C45" s="55" t="s">
        <v>138</v>
      </c>
      <c r="D45" s="55" t="s">
        <v>180</v>
      </c>
      <c r="E45" s="20" t="s">
        <v>182</v>
      </c>
      <c r="F45" s="55" t="s">
        <v>146</v>
      </c>
      <c r="G45" s="61">
        <f>'прил 5'!G46</f>
        <v>92470</v>
      </c>
    </row>
    <row r="46" spans="1:7" ht="15.75" customHeight="1">
      <c r="A46" s="68" t="s">
        <v>183</v>
      </c>
      <c r="B46" s="104" t="s">
        <v>235</v>
      </c>
      <c r="C46" s="69" t="s">
        <v>148</v>
      </c>
      <c r="D46" s="70"/>
      <c r="E46" s="71"/>
      <c r="F46" s="72"/>
      <c r="G46" s="56">
        <f t="shared" ref="G46:G47" si="6">G47</f>
        <v>188000</v>
      </c>
    </row>
    <row r="47" spans="1:7" s="130" customFormat="1" ht="15.75" customHeight="1">
      <c r="A47" s="73" t="s">
        <v>184</v>
      </c>
      <c r="B47" s="104" t="s">
        <v>235</v>
      </c>
      <c r="C47" s="69" t="s">
        <v>148</v>
      </c>
      <c r="D47" s="74" t="s">
        <v>185</v>
      </c>
      <c r="E47" s="71"/>
      <c r="F47" s="72"/>
      <c r="G47" s="56">
        <f t="shared" si="6"/>
        <v>188000</v>
      </c>
    </row>
    <row r="48" spans="1:7" ht="12.75" customHeight="1">
      <c r="A48" s="75" t="s">
        <v>154</v>
      </c>
      <c r="B48" s="102" t="s">
        <v>235</v>
      </c>
      <c r="C48" s="72" t="s">
        <v>148</v>
      </c>
      <c r="D48" s="70" t="s">
        <v>185</v>
      </c>
      <c r="E48" s="76" t="s">
        <v>155</v>
      </c>
      <c r="F48" s="72"/>
      <c r="G48" s="61">
        <f>G50</f>
        <v>188000</v>
      </c>
    </row>
    <row r="49" spans="1:7" ht="16.5" customHeight="1">
      <c r="A49" s="75" t="s">
        <v>156</v>
      </c>
      <c r="B49" s="102" t="s">
        <v>235</v>
      </c>
      <c r="C49" s="72" t="s">
        <v>148</v>
      </c>
      <c r="D49" s="70" t="s">
        <v>185</v>
      </c>
      <c r="E49" s="76" t="s">
        <v>157</v>
      </c>
      <c r="F49" s="72"/>
      <c r="G49" s="61">
        <f t="shared" ref="G49:G50" si="7">G50</f>
        <v>188000</v>
      </c>
    </row>
    <row r="50" spans="1:7" ht="59.25" customHeight="1">
      <c r="A50" s="77" t="s">
        <v>186</v>
      </c>
      <c r="B50" s="102" t="s">
        <v>235</v>
      </c>
      <c r="C50" s="72" t="s">
        <v>148</v>
      </c>
      <c r="D50" s="70" t="s">
        <v>185</v>
      </c>
      <c r="E50" s="76" t="s">
        <v>187</v>
      </c>
      <c r="F50" s="72"/>
      <c r="G50" s="61">
        <f t="shared" si="7"/>
        <v>188000</v>
      </c>
    </row>
    <row r="51" spans="1:7" ht="21" customHeight="1">
      <c r="A51" s="77" t="s">
        <v>167</v>
      </c>
      <c r="B51" s="102" t="s">
        <v>235</v>
      </c>
      <c r="C51" s="72" t="s">
        <v>148</v>
      </c>
      <c r="D51" s="70" t="s">
        <v>185</v>
      </c>
      <c r="E51" s="76" t="s">
        <v>187</v>
      </c>
      <c r="F51" s="72" t="s">
        <v>168</v>
      </c>
      <c r="G51" s="61">
        <f>'прил 5'!G52</f>
        <v>188000</v>
      </c>
    </row>
    <row r="52" spans="1:7" ht="17.25" customHeight="1">
      <c r="A52" s="68" t="s">
        <v>188</v>
      </c>
      <c r="B52" s="104" t="s">
        <v>235</v>
      </c>
      <c r="C52" s="69" t="s">
        <v>189</v>
      </c>
      <c r="D52" s="74"/>
      <c r="E52" s="71"/>
      <c r="F52" s="69"/>
      <c r="G52" s="56">
        <f t="shared" ref="G52:G56" si="8">G53</f>
        <v>56260</v>
      </c>
    </row>
    <row r="53" spans="1:7" ht="19.5" customHeight="1">
      <c r="A53" s="68" t="s">
        <v>190</v>
      </c>
      <c r="B53" s="104" t="s">
        <v>235</v>
      </c>
      <c r="C53" s="69" t="s">
        <v>189</v>
      </c>
      <c r="D53" s="74" t="s">
        <v>138</v>
      </c>
      <c r="E53" s="71"/>
      <c r="F53" s="69"/>
      <c r="G53" s="56">
        <f t="shared" si="8"/>
        <v>56260</v>
      </c>
    </row>
    <row r="54" spans="1:7" ht="17.25" customHeight="1">
      <c r="A54" s="78" t="s">
        <v>154</v>
      </c>
      <c r="B54" s="102" t="s">
        <v>235</v>
      </c>
      <c r="C54" s="72" t="s">
        <v>189</v>
      </c>
      <c r="D54" s="70" t="s">
        <v>138</v>
      </c>
      <c r="E54" s="76" t="s">
        <v>155</v>
      </c>
      <c r="F54" s="69"/>
      <c r="G54" s="61">
        <f t="shared" si="8"/>
        <v>56260</v>
      </c>
    </row>
    <row r="55" spans="1:7" ht="17.25" customHeight="1">
      <c r="A55" s="79" t="s">
        <v>156</v>
      </c>
      <c r="B55" s="102" t="s">
        <v>235</v>
      </c>
      <c r="C55" s="72" t="s">
        <v>189</v>
      </c>
      <c r="D55" s="70" t="s">
        <v>138</v>
      </c>
      <c r="E55" s="76" t="s">
        <v>157</v>
      </c>
      <c r="F55" s="69"/>
      <c r="G55" s="61">
        <f t="shared" si="8"/>
        <v>56260</v>
      </c>
    </row>
    <row r="56" spans="1:7" ht="19.5" customHeight="1">
      <c r="A56" s="79" t="s">
        <v>191</v>
      </c>
      <c r="B56" s="102" t="s">
        <v>235</v>
      </c>
      <c r="C56" s="72" t="s">
        <v>189</v>
      </c>
      <c r="D56" s="70" t="s">
        <v>138</v>
      </c>
      <c r="E56" s="76" t="s">
        <v>192</v>
      </c>
      <c r="F56" s="69"/>
      <c r="G56" s="61">
        <f t="shared" si="8"/>
        <v>56260</v>
      </c>
    </row>
    <row r="57" spans="1:7" ht="18" customHeight="1">
      <c r="A57" s="78" t="s">
        <v>167</v>
      </c>
      <c r="B57" s="128" t="s">
        <v>235</v>
      </c>
      <c r="C57" s="131" t="s">
        <v>189</v>
      </c>
      <c r="D57" s="132" t="s">
        <v>138</v>
      </c>
      <c r="E57" s="133" t="s">
        <v>192</v>
      </c>
      <c r="F57" s="131" t="s">
        <v>168</v>
      </c>
      <c r="G57" s="134">
        <f>'прил 5'!G58</f>
        <v>56260</v>
      </c>
    </row>
    <row r="58" spans="1:7" ht="15.75" customHeight="1">
      <c r="A58" s="81" t="s">
        <v>193</v>
      </c>
      <c r="B58" s="135" t="s">
        <v>235</v>
      </c>
      <c r="C58" s="69" t="s">
        <v>194</v>
      </c>
      <c r="D58" s="70"/>
      <c r="E58" s="76"/>
      <c r="F58" s="72"/>
      <c r="G58" s="56">
        <f>G59+G68</f>
        <v>378980</v>
      </c>
    </row>
    <row r="59" spans="1:7" ht="16.5" customHeight="1">
      <c r="A59" s="136" t="s">
        <v>195</v>
      </c>
      <c r="B59" s="104" t="s">
        <v>235</v>
      </c>
      <c r="C59" s="137" t="s">
        <v>194</v>
      </c>
      <c r="D59" s="137" t="s">
        <v>136</v>
      </c>
      <c r="E59" s="138"/>
      <c r="F59" s="139"/>
      <c r="G59" s="140">
        <f t="shared" ref="G59:G61" si="9">G60</f>
        <v>367010</v>
      </c>
    </row>
    <row r="60" spans="1:7" ht="30.75" customHeight="1">
      <c r="A60" s="129" t="s">
        <v>241</v>
      </c>
      <c r="B60" s="128" t="s">
        <v>235</v>
      </c>
      <c r="C60" s="72" t="s">
        <v>194</v>
      </c>
      <c r="D60" s="72" t="s">
        <v>136</v>
      </c>
      <c r="E60" s="76" t="s">
        <v>197</v>
      </c>
      <c r="F60" s="72"/>
      <c r="G60" s="61">
        <f t="shared" si="9"/>
        <v>367010</v>
      </c>
    </row>
    <row r="61" spans="1:7" ht="30.75" customHeight="1">
      <c r="A61" s="141" t="s">
        <v>242</v>
      </c>
      <c r="B61" s="128" t="s">
        <v>235</v>
      </c>
      <c r="C61" s="72" t="s">
        <v>194</v>
      </c>
      <c r="D61" s="72" t="s">
        <v>136</v>
      </c>
      <c r="E61" s="72" t="s">
        <v>199</v>
      </c>
      <c r="F61" s="72"/>
      <c r="G61" s="61">
        <f t="shared" si="9"/>
        <v>367010</v>
      </c>
    </row>
    <row r="62" spans="1:7" ht="30" customHeight="1">
      <c r="A62" s="129" t="s">
        <v>200</v>
      </c>
      <c r="B62" s="128" t="s">
        <v>235</v>
      </c>
      <c r="C62" s="72" t="s">
        <v>194</v>
      </c>
      <c r="D62" s="72" t="s">
        <v>136</v>
      </c>
      <c r="E62" s="72" t="s">
        <v>201</v>
      </c>
      <c r="F62" s="72"/>
      <c r="G62" s="61">
        <f>G63+G65+G67</f>
        <v>367010</v>
      </c>
    </row>
    <row r="63" spans="1:7" ht="33" customHeight="1">
      <c r="A63" s="142" t="s">
        <v>243</v>
      </c>
      <c r="B63" s="128" t="s">
        <v>235</v>
      </c>
      <c r="C63" s="72" t="s">
        <v>194</v>
      </c>
      <c r="D63" s="72" t="s">
        <v>136</v>
      </c>
      <c r="E63" s="72" t="s">
        <v>203</v>
      </c>
      <c r="F63" s="72"/>
      <c r="G63" s="61">
        <f>G64</f>
        <v>115621</v>
      </c>
    </row>
    <row r="64" spans="1:7" ht="46.5" customHeight="1">
      <c r="A64" s="142" t="s">
        <v>145</v>
      </c>
      <c r="B64" s="128" t="s">
        <v>235</v>
      </c>
      <c r="C64" s="72" t="s">
        <v>194</v>
      </c>
      <c r="D64" s="72" t="s">
        <v>136</v>
      </c>
      <c r="E64" s="72" t="s">
        <v>203</v>
      </c>
      <c r="F64" s="72" t="s">
        <v>146</v>
      </c>
      <c r="G64" s="61">
        <f>'прил 5'!G65</f>
        <v>115621</v>
      </c>
    </row>
    <row r="65" spans="1:7" ht="46.5" customHeight="1">
      <c r="A65" s="66" t="s">
        <v>204</v>
      </c>
      <c r="B65" s="128" t="s">
        <v>235</v>
      </c>
      <c r="C65" s="72" t="s">
        <v>194</v>
      </c>
      <c r="D65" s="72" t="s">
        <v>136</v>
      </c>
      <c r="E65" s="72" t="s">
        <v>205</v>
      </c>
      <c r="F65" s="72"/>
      <c r="G65" s="61">
        <f>G66</f>
        <v>212389</v>
      </c>
    </row>
    <row r="66" spans="1:7" ht="46.5" customHeight="1">
      <c r="A66" s="142" t="s">
        <v>145</v>
      </c>
      <c r="B66" s="128" t="s">
        <v>235</v>
      </c>
      <c r="C66" s="72" t="s">
        <v>194</v>
      </c>
      <c r="D66" s="72" t="s">
        <v>136</v>
      </c>
      <c r="E66" s="72" t="s">
        <v>205</v>
      </c>
      <c r="F66" s="72" t="s">
        <v>146</v>
      </c>
      <c r="G66" s="61">
        <f>'прил 5'!G67</f>
        <v>212389</v>
      </c>
    </row>
    <row r="67" spans="1:7" ht="16.5" customHeight="1">
      <c r="A67" s="129" t="s">
        <v>167</v>
      </c>
      <c r="B67" s="128" t="s">
        <v>235</v>
      </c>
      <c r="C67" s="72" t="s">
        <v>194</v>
      </c>
      <c r="D67" s="72" t="s">
        <v>136</v>
      </c>
      <c r="E67" s="72" t="s">
        <v>206</v>
      </c>
      <c r="F67" s="72" t="s">
        <v>168</v>
      </c>
      <c r="G67" s="61">
        <f>'прил 5'!G68</f>
        <v>39000</v>
      </c>
    </row>
    <row r="68" spans="1:7" ht="16.5" customHeight="1">
      <c r="A68" s="84" t="s">
        <v>207</v>
      </c>
      <c r="B68" s="126" t="s">
        <v>235</v>
      </c>
      <c r="C68" s="69" t="s">
        <v>194</v>
      </c>
      <c r="D68" s="69" t="s">
        <v>148</v>
      </c>
      <c r="E68" s="69"/>
      <c r="F68" s="69"/>
      <c r="G68" s="56">
        <f>G69</f>
        <v>11970</v>
      </c>
    </row>
    <row r="69" spans="1:7" ht="16.5" customHeight="1">
      <c r="A69" s="85" t="s">
        <v>154</v>
      </c>
      <c r="B69" s="128" t="s">
        <v>235</v>
      </c>
      <c r="C69" s="72" t="s">
        <v>194</v>
      </c>
      <c r="D69" s="72" t="s">
        <v>148</v>
      </c>
      <c r="E69" s="72" t="s">
        <v>155</v>
      </c>
      <c r="F69" s="72"/>
      <c r="G69" s="61">
        <f>G71</f>
        <v>11970</v>
      </c>
    </row>
    <row r="70" spans="1:7" ht="16.5" customHeight="1">
      <c r="A70" s="85" t="s">
        <v>156</v>
      </c>
      <c r="B70" s="128" t="s">
        <v>235</v>
      </c>
      <c r="C70" s="72" t="s">
        <v>194</v>
      </c>
      <c r="D70" s="72" t="s">
        <v>148</v>
      </c>
      <c r="E70" s="72" t="s">
        <v>157</v>
      </c>
      <c r="F70" s="72"/>
      <c r="G70" s="61">
        <f t="shared" ref="G70:G71" si="10">G71</f>
        <v>11970</v>
      </c>
    </row>
    <row r="71" spans="1:7" ht="27" customHeight="1">
      <c r="A71" s="77" t="s">
        <v>208</v>
      </c>
      <c r="B71" s="128" t="s">
        <v>235</v>
      </c>
      <c r="C71" s="72" t="s">
        <v>194</v>
      </c>
      <c r="D71" s="72" t="s">
        <v>148</v>
      </c>
      <c r="E71" s="72" t="s">
        <v>209</v>
      </c>
      <c r="F71" s="72"/>
      <c r="G71" s="61">
        <f t="shared" si="10"/>
        <v>11970</v>
      </c>
    </row>
    <row r="72" spans="1:7" ht="16.5" customHeight="1">
      <c r="A72" s="77" t="s">
        <v>167</v>
      </c>
      <c r="B72" s="143" t="s">
        <v>235</v>
      </c>
      <c r="C72" s="131" t="s">
        <v>194</v>
      </c>
      <c r="D72" s="72" t="s">
        <v>148</v>
      </c>
      <c r="E72" s="72" t="s">
        <v>209</v>
      </c>
      <c r="F72" s="72" t="s">
        <v>168</v>
      </c>
      <c r="G72" s="92">
        <f>'прил 5'!G73</f>
        <v>11970</v>
      </c>
    </row>
    <row r="73" spans="1:7" ht="16.5" customHeight="1">
      <c r="A73" s="144" t="s">
        <v>210</v>
      </c>
      <c r="B73" s="126" t="s">
        <v>235</v>
      </c>
      <c r="C73" s="69" t="s">
        <v>244</v>
      </c>
      <c r="D73" s="72"/>
      <c r="E73" s="72"/>
      <c r="F73" s="72"/>
      <c r="G73" s="145">
        <f t="shared" ref="G73:G78" si="11">G74</f>
        <v>40680</v>
      </c>
    </row>
    <row r="74" spans="1:7" ht="16.5" customHeight="1">
      <c r="A74" s="116" t="s">
        <v>211</v>
      </c>
      <c r="B74" s="146" t="s">
        <v>235</v>
      </c>
      <c r="C74" s="147">
        <v>10</v>
      </c>
      <c r="D74" s="148" t="s">
        <v>136</v>
      </c>
      <c r="E74" s="149"/>
      <c r="F74" s="150"/>
      <c r="G74" s="117">
        <f t="shared" si="11"/>
        <v>40680</v>
      </c>
    </row>
    <row r="75" spans="1:7" ht="30.75" customHeight="1">
      <c r="A75" s="151" t="s">
        <v>212</v>
      </c>
      <c r="B75" s="128" t="s">
        <v>235</v>
      </c>
      <c r="C75" s="152">
        <v>10</v>
      </c>
      <c r="D75" s="153" t="s">
        <v>136</v>
      </c>
      <c r="E75" s="152" t="s">
        <v>213</v>
      </c>
      <c r="F75" s="152"/>
      <c r="G75" s="154">
        <f t="shared" si="11"/>
        <v>40680</v>
      </c>
    </row>
    <row r="76" spans="1:7" ht="47.25" customHeight="1">
      <c r="A76" s="118" t="s">
        <v>214</v>
      </c>
      <c r="B76" s="128" t="s">
        <v>235</v>
      </c>
      <c r="C76" s="97">
        <v>10</v>
      </c>
      <c r="D76" s="98" t="s">
        <v>136</v>
      </c>
      <c r="E76" s="91" t="s">
        <v>215</v>
      </c>
      <c r="F76" s="91"/>
      <c r="G76" s="154">
        <f t="shared" si="11"/>
        <v>40680</v>
      </c>
    </row>
    <row r="77" spans="1:7" ht="33.75" customHeight="1">
      <c r="A77" s="151" t="s">
        <v>216</v>
      </c>
      <c r="B77" s="128" t="s">
        <v>235</v>
      </c>
      <c r="C77" s="97">
        <v>10</v>
      </c>
      <c r="D77" s="98" t="s">
        <v>136</v>
      </c>
      <c r="E77" s="91" t="s">
        <v>217</v>
      </c>
      <c r="F77" s="91"/>
      <c r="G77" s="94">
        <f t="shared" si="11"/>
        <v>40680</v>
      </c>
    </row>
    <row r="78" spans="1:7" ht="16.5" customHeight="1">
      <c r="A78" s="118" t="s">
        <v>218</v>
      </c>
      <c r="B78" s="128" t="s">
        <v>235</v>
      </c>
      <c r="C78" s="97">
        <v>10</v>
      </c>
      <c r="D78" s="98" t="s">
        <v>136</v>
      </c>
      <c r="E78" s="91" t="s">
        <v>219</v>
      </c>
      <c r="F78" s="91"/>
      <c r="G78" s="94">
        <f t="shared" si="11"/>
        <v>40680</v>
      </c>
    </row>
    <row r="79" spans="1:7" ht="17.25" customHeight="1">
      <c r="A79" s="118" t="s">
        <v>218</v>
      </c>
      <c r="B79" s="128" t="s">
        <v>235</v>
      </c>
      <c r="C79" s="97">
        <v>10</v>
      </c>
      <c r="D79" s="98" t="s">
        <v>136</v>
      </c>
      <c r="E79" s="91" t="s">
        <v>219</v>
      </c>
      <c r="F79" s="91">
        <v>300</v>
      </c>
      <c r="G79" s="94">
        <f>'прил 5'!G80</f>
        <v>40680</v>
      </c>
    </row>
  </sheetData>
  <mergeCells count="9">
    <mergeCell ref="B6:G6"/>
    <mergeCell ref="B7:G7"/>
    <mergeCell ref="A10:G10"/>
    <mergeCell ref="A11:G11"/>
    <mergeCell ref="B1:G1"/>
    <mergeCell ref="B2:G2"/>
    <mergeCell ref="B3:G3"/>
    <mergeCell ref="B4:G4"/>
    <mergeCell ref="B5:G5"/>
  </mergeCells>
  <printOptions gridLines="1"/>
  <pageMargins left="0.70833333333333315" right="0.70833333333333315" top="0.74791666666666701" bottom="0.94513888888888908" header="0.51180555555555496" footer="0.51180555555555496"/>
  <pageSetup paperSize="9" firstPageNumber="0" fitToHeight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workbookViewId="0">
      <selection activeCell="C7" sqref="C7:H7"/>
    </sheetView>
  </sheetViews>
  <sheetFormatPr defaultRowHeight="15"/>
  <cols>
    <col min="1" max="1" width="80.7109375" style="121" bestFit="1" customWidth="1"/>
    <col min="2" max="2" width="6" style="121" bestFit="1" customWidth="1"/>
    <col min="3" max="3" width="6" style="52" bestFit="1" customWidth="1"/>
    <col min="4" max="4" width="6.140625" style="52" bestFit="1" customWidth="1"/>
    <col min="5" max="5" width="15.7109375" style="52" bestFit="1" customWidth="1"/>
    <col min="6" max="6" width="5.85546875" style="52" bestFit="1" customWidth="1"/>
    <col min="7" max="7" width="13" style="52" bestFit="1" customWidth="1"/>
    <col min="8" max="8" width="12.42578125" style="52" bestFit="1" customWidth="1"/>
    <col min="9" max="1025" width="9.140625" bestFit="1" customWidth="1"/>
  </cols>
  <sheetData>
    <row r="1" spans="1:8">
      <c r="C1" s="243" t="s">
        <v>245</v>
      </c>
      <c r="D1" s="243"/>
      <c r="E1" s="243"/>
      <c r="F1" s="243"/>
      <c r="G1" s="243"/>
      <c r="H1" s="243"/>
    </row>
    <row r="2" spans="1:8">
      <c r="C2" s="243" t="s">
        <v>246</v>
      </c>
      <c r="D2" s="243"/>
      <c r="E2" s="243"/>
      <c r="F2" s="243"/>
      <c r="G2" s="243"/>
      <c r="H2" s="243"/>
    </row>
    <row r="3" spans="1:8">
      <c r="C3" s="243" t="s">
        <v>247</v>
      </c>
      <c r="D3" s="243"/>
      <c r="E3" s="243"/>
      <c r="F3" s="243"/>
      <c r="G3" s="243"/>
      <c r="H3" s="243"/>
    </row>
    <row r="4" spans="1:8">
      <c r="C4" s="243" t="s">
        <v>248</v>
      </c>
      <c r="D4" s="243"/>
      <c r="E4" s="243"/>
      <c r="F4" s="243"/>
      <c r="G4" s="243"/>
      <c r="H4" s="243"/>
    </row>
    <row r="5" spans="1:8" ht="15.75" customHeight="1">
      <c r="C5" s="243" t="s">
        <v>249</v>
      </c>
      <c r="D5" s="243"/>
      <c r="E5" s="243"/>
      <c r="F5" s="243"/>
      <c r="G5" s="243"/>
      <c r="H5" s="243"/>
    </row>
    <row r="6" spans="1:8" ht="15" customHeight="1">
      <c r="C6" s="243" t="s">
        <v>250</v>
      </c>
      <c r="D6" s="243"/>
      <c r="E6" s="243"/>
      <c r="F6" s="243"/>
      <c r="G6" s="243"/>
      <c r="H6" s="243"/>
    </row>
    <row r="7" spans="1:8" ht="15.75" customHeight="1">
      <c r="C7" s="245" t="s">
        <v>251</v>
      </c>
      <c r="D7" s="245"/>
      <c r="E7" s="245"/>
      <c r="F7" s="245"/>
      <c r="G7" s="245"/>
      <c r="H7" s="245"/>
    </row>
    <row r="8" spans="1:8" ht="15.75">
      <c r="C8" s="3"/>
      <c r="D8" s="5"/>
    </row>
    <row r="9" spans="1:8" ht="18.75" customHeight="1">
      <c r="A9" s="122" t="s">
        <v>232</v>
      </c>
      <c r="B9" s="122"/>
      <c r="C9" s="7"/>
      <c r="D9" s="7"/>
      <c r="E9" s="7"/>
      <c r="F9" s="7"/>
    </row>
    <row r="10" spans="1:8" ht="21" customHeight="1">
      <c r="A10" s="246" t="s">
        <v>252</v>
      </c>
      <c r="B10" s="246"/>
      <c r="C10" s="246"/>
      <c r="D10" s="246"/>
      <c r="E10" s="246"/>
      <c r="F10" s="246"/>
      <c r="G10" s="246"/>
    </row>
    <row r="11" spans="1:8" ht="18.75" customHeight="1">
      <c r="A11" s="246" t="s">
        <v>253</v>
      </c>
      <c r="B11" s="246"/>
      <c r="C11" s="246"/>
      <c r="D11" s="246"/>
      <c r="E11" s="246"/>
      <c r="F11" s="246"/>
      <c r="G11" s="246"/>
    </row>
    <row r="12" spans="1:8" ht="18" customHeight="1">
      <c r="D12" s="8"/>
      <c r="H12" s="4" t="s">
        <v>9</v>
      </c>
    </row>
    <row r="13" spans="1:8" ht="36" customHeight="1">
      <c r="A13" s="20" t="s">
        <v>128</v>
      </c>
      <c r="B13" s="20"/>
      <c r="C13" s="20" t="s">
        <v>129</v>
      </c>
      <c r="D13" s="20" t="s">
        <v>130</v>
      </c>
      <c r="E13" s="20" t="s">
        <v>131</v>
      </c>
      <c r="F13" s="20" t="s">
        <v>132</v>
      </c>
      <c r="G13" s="101" t="s">
        <v>225</v>
      </c>
      <c r="H13" s="101" t="s">
        <v>254</v>
      </c>
    </row>
    <row r="14" spans="1:8" ht="29.25" customHeight="1">
      <c r="A14" s="67" t="s">
        <v>234</v>
      </c>
      <c r="B14" s="102" t="s">
        <v>235</v>
      </c>
      <c r="C14" s="102"/>
      <c r="D14" s="102"/>
      <c r="E14" s="102"/>
      <c r="F14" s="102"/>
      <c r="G14" s="103">
        <f>G16+G32+G38+G44</f>
        <v>515673</v>
      </c>
      <c r="H14" s="103">
        <f>H16+H32+H38+H44</f>
        <v>509336</v>
      </c>
    </row>
    <row r="15" spans="1:8" ht="19.5" customHeight="1">
      <c r="A15" s="67" t="s">
        <v>227</v>
      </c>
      <c r="B15" s="102" t="s">
        <v>235</v>
      </c>
      <c r="C15" s="102"/>
      <c r="D15" s="102"/>
      <c r="E15" s="102"/>
      <c r="F15" s="102"/>
      <c r="G15" s="103">
        <v>10503</v>
      </c>
      <c r="H15" s="103">
        <v>20523</v>
      </c>
    </row>
    <row r="16" spans="1:8" ht="17.25" customHeight="1">
      <c r="A16" s="67" t="s">
        <v>135</v>
      </c>
      <c r="B16" s="102" t="s">
        <v>235</v>
      </c>
      <c r="C16" s="104" t="s">
        <v>136</v>
      </c>
      <c r="D16" s="104"/>
      <c r="E16" s="104"/>
      <c r="F16" s="104"/>
      <c r="G16" s="103">
        <f>G17+G22+G27</f>
        <v>322960</v>
      </c>
      <c r="H16" s="103">
        <f>H17+H22+H27</f>
        <v>320960</v>
      </c>
    </row>
    <row r="17" spans="1:8" ht="29.25" customHeight="1">
      <c r="A17" s="59" t="s">
        <v>137</v>
      </c>
      <c r="B17" s="104" t="s">
        <v>235</v>
      </c>
      <c r="C17" s="104" t="s">
        <v>136</v>
      </c>
      <c r="D17" s="104" t="s">
        <v>138</v>
      </c>
      <c r="E17" s="104"/>
      <c r="F17" s="104"/>
      <c r="G17" s="103">
        <f t="shared" ref="G17:G18" si="0">G18</f>
        <v>122279</v>
      </c>
      <c r="H17" s="103">
        <f>H18</f>
        <v>122279</v>
      </c>
    </row>
    <row r="18" spans="1:8" ht="15" customHeight="1">
      <c r="A18" s="62" t="s">
        <v>139</v>
      </c>
      <c r="B18" s="102" t="s">
        <v>235</v>
      </c>
      <c r="C18" s="102" t="s">
        <v>136</v>
      </c>
      <c r="D18" s="102" t="s">
        <v>138</v>
      </c>
      <c r="E18" s="102" t="s">
        <v>140</v>
      </c>
      <c r="F18" s="102"/>
      <c r="G18" s="105">
        <f t="shared" si="0"/>
        <v>122279</v>
      </c>
      <c r="H18" s="105">
        <f>H21</f>
        <v>122279</v>
      </c>
    </row>
    <row r="19" spans="1:8" ht="13.5" customHeight="1">
      <c r="A19" s="62" t="s">
        <v>141</v>
      </c>
      <c r="B19" s="102" t="s">
        <v>235</v>
      </c>
      <c r="C19" s="102" t="s">
        <v>136</v>
      </c>
      <c r="D19" s="102" t="s">
        <v>138</v>
      </c>
      <c r="E19" s="102" t="s">
        <v>142</v>
      </c>
      <c r="F19" s="102"/>
      <c r="G19" s="105">
        <f>G21</f>
        <v>122279</v>
      </c>
      <c r="H19" s="105">
        <f>H21</f>
        <v>122279</v>
      </c>
    </row>
    <row r="20" spans="1:8" ht="15" customHeight="1">
      <c r="A20" s="63" t="s">
        <v>143</v>
      </c>
      <c r="B20" s="102" t="s">
        <v>235</v>
      </c>
      <c r="C20" s="102" t="s">
        <v>136</v>
      </c>
      <c r="D20" s="102" t="s">
        <v>138</v>
      </c>
      <c r="E20" s="102" t="s">
        <v>144</v>
      </c>
      <c r="F20" s="102"/>
      <c r="G20" s="105">
        <f>G21</f>
        <v>122279</v>
      </c>
      <c r="H20" s="105">
        <f>H21</f>
        <v>122279</v>
      </c>
    </row>
    <row r="21" spans="1:8" ht="45.75" customHeight="1">
      <c r="A21" s="63" t="s">
        <v>145</v>
      </c>
      <c r="B21" s="102" t="s">
        <v>235</v>
      </c>
      <c r="C21" s="102" t="s">
        <v>136</v>
      </c>
      <c r="D21" s="102" t="s">
        <v>138</v>
      </c>
      <c r="E21" s="102" t="s">
        <v>144</v>
      </c>
      <c r="F21" s="102" t="s">
        <v>146</v>
      </c>
      <c r="G21" s="105">
        <f>'прил 6'!G20</f>
        <v>122279</v>
      </c>
      <c r="H21" s="105">
        <f>'прил 6'!H20</f>
        <v>122279</v>
      </c>
    </row>
    <row r="22" spans="1:8" ht="45" customHeight="1">
      <c r="A22" s="59" t="s">
        <v>147</v>
      </c>
      <c r="B22" s="104" t="s">
        <v>235</v>
      </c>
      <c r="C22" s="104" t="s">
        <v>136</v>
      </c>
      <c r="D22" s="104" t="s">
        <v>148</v>
      </c>
      <c r="E22" s="104"/>
      <c r="F22" s="104"/>
      <c r="G22" s="103">
        <f t="shared" ref="G22:G25" si="1">G23</f>
        <v>190681</v>
      </c>
      <c r="H22" s="103">
        <f t="shared" ref="H22:H25" si="2">H23</f>
        <v>190681</v>
      </c>
    </row>
    <row r="23" spans="1:8" ht="18" customHeight="1">
      <c r="A23" s="62" t="s">
        <v>149</v>
      </c>
      <c r="B23" s="102" t="s">
        <v>235</v>
      </c>
      <c r="C23" s="102" t="s">
        <v>136</v>
      </c>
      <c r="D23" s="102" t="s">
        <v>148</v>
      </c>
      <c r="E23" s="102" t="s">
        <v>150</v>
      </c>
      <c r="F23" s="102"/>
      <c r="G23" s="105">
        <f t="shared" si="1"/>
        <v>190681</v>
      </c>
      <c r="H23" s="105">
        <f t="shared" si="2"/>
        <v>190681</v>
      </c>
    </row>
    <row r="24" spans="1:8" ht="18" customHeight="1">
      <c r="A24" s="63" t="s">
        <v>151</v>
      </c>
      <c r="B24" s="102" t="s">
        <v>235</v>
      </c>
      <c r="C24" s="102" t="s">
        <v>136</v>
      </c>
      <c r="D24" s="102" t="s">
        <v>148</v>
      </c>
      <c r="E24" s="102" t="s">
        <v>152</v>
      </c>
      <c r="F24" s="102"/>
      <c r="G24" s="105">
        <f t="shared" si="1"/>
        <v>190681</v>
      </c>
      <c r="H24" s="105">
        <f t="shared" si="2"/>
        <v>190681</v>
      </c>
    </row>
    <row r="25" spans="1:8" ht="18" customHeight="1">
      <c r="A25" s="63" t="s">
        <v>143</v>
      </c>
      <c r="B25" s="102" t="s">
        <v>235</v>
      </c>
      <c r="C25" s="102" t="s">
        <v>136</v>
      </c>
      <c r="D25" s="102" t="s">
        <v>148</v>
      </c>
      <c r="E25" s="102" t="s">
        <v>153</v>
      </c>
      <c r="F25" s="102"/>
      <c r="G25" s="105">
        <f t="shared" si="1"/>
        <v>190681</v>
      </c>
      <c r="H25" s="105">
        <f t="shared" si="2"/>
        <v>190681</v>
      </c>
    </row>
    <row r="26" spans="1:8" ht="45.75" customHeight="1">
      <c r="A26" s="63" t="s">
        <v>145</v>
      </c>
      <c r="B26" s="102" t="s">
        <v>235</v>
      </c>
      <c r="C26" s="102" t="s">
        <v>136</v>
      </c>
      <c r="D26" s="102" t="s">
        <v>148</v>
      </c>
      <c r="E26" s="102" t="s">
        <v>153</v>
      </c>
      <c r="F26" s="102" t="s">
        <v>146</v>
      </c>
      <c r="G26" s="105">
        <f>'прил 6'!G25</f>
        <v>190681</v>
      </c>
      <c r="H26" s="105">
        <f>'прил 6'!H25</f>
        <v>190681</v>
      </c>
    </row>
    <row r="27" spans="1:8" ht="22.5" customHeight="1">
      <c r="A27" s="59" t="s">
        <v>160</v>
      </c>
      <c r="B27" s="104" t="s">
        <v>235</v>
      </c>
      <c r="C27" s="104" t="s">
        <v>136</v>
      </c>
      <c r="D27" s="106">
        <v>13</v>
      </c>
      <c r="E27" s="107"/>
      <c r="F27" s="104"/>
      <c r="G27" s="103">
        <f t="shared" ref="G27:G30" si="3">G28</f>
        <v>10000</v>
      </c>
      <c r="H27" s="103">
        <f t="shared" ref="H27:H30" si="4">H28</f>
        <v>8000</v>
      </c>
    </row>
    <row r="28" spans="1:8" ht="31.5" customHeight="1">
      <c r="A28" s="63" t="s">
        <v>169</v>
      </c>
      <c r="B28" s="102" t="s">
        <v>235</v>
      </c>
      <c r="C28" s="102" t="s">
        <v>136</v>
      </c>
      <c r="D28" s="108">
        <v>13</v>
      </c>
      <c r="E28" s="109" t="s">
        <v>170</v>
      </c>
      <c r="F28" s="102"/>
      <c r="G28" s="105">
        <f t="shared" si="3"/>
        <v>10000</v>
      </c>
      <c r="H28" s="105">
        <f t="shared" si="4"/>
        <v>8000</v>
      </c>
    </row>
    <row r="29" spans="1:8" ht="17.25" customHeight="1">
      <c r="A29" s="60" t="s">
        <v>171</v>
      </c>
      <c r="B29" s="102" t="s">
        <v>235</v>
      </c>
      <c r="C29" s="102" t="s">
        <v>136</v>
      </c>
      <c r="D29" s="108">
        <v>13</v>
      </c>
      <c r="E29" s="109" t="s">
        <v>172</v>
      </c>
      <c r="F29" s="102"/>
      <c r="G29" s="105">
        <f t="shared" si="3"/>
        <v>10000</v>
      </c>
      <c r="H29" s="105">
        <f t="shared" si="4"/>
        <v>8000</v>
      </c>
    </row>
    <row r="30" spans="1:8" ht="18" customHeight="1">
      <c r="A30" s="63" t="s">
        <v>173</v>
      </c>
      <c r="B30" s="102" t="s">
        <v>235</v>
      </c>
      <c r="C30" s="102" t="s">
        <v>174</v>
      </c>
      <c r="D30" s="108">
        <v>13</v>
      </c>
      <c r="E30" s="109" t="s">
        <v>175</v>
      </c>
      <c r="F30" s="102"/>
      <c r="G30" s="105">
        <f t="shared" si="3"/>
        <v>10000</v>
      </c>
      <c r="H30" s="105">
        <f t="shared" si="4"/>
        <v>8000</v>
      </c>
    </row>
    <row r="31" spans="1:8" ht="13.5" customHeight="1">
      <c r="A31" s="63" t="s">
        <v>176</v>
      </c>
      <c r="B31" s="102" t="s">
        <v>235</v>
      </c>
      <c r="C31" s="102" t="s">
        <v>136</v>
      </c>
      <c r="D31" s="108">
        <v>13</v>
      </c>
      <c r="E31" s="109" t="s">
        <v>175</v>
      </c>
      <c r="F31" s="102" t="s">
        <v>177</v>
      </c>
      <c r="G31" s="105">
        <f>'прил 6'!G30</f>
        <v>10000</v>
      </c>
      <c r="H31" s="105">
        <f>'прил 6'!H30</f>
        <v>8000</v>
      </c>
    </row>
    <row r="32" spans="1:8">
      <c r="A32" s="67" t="s">
        <v>178</v>
      </c>
      <c r="B32" s="104" t="s">
        <v>235</v>
      </c>
      <c r="C32" s="104" t="s">
        <v>138</v>
      </c>
      <c r="D32" s="106"/>
      <c r="E32" s="107"/>
      <c r="F32" s="104"/>
      <c r="G32" s="103">
        <f t="shared" ref="G32:G36" si="5">G33</f>
        <v>95548</v>
      </c>
      <c r="H32" s="103">
        <f t="shared" ref="H32:H36" si="6">H33</f>
        <v>98884</v>
      </c>
    </row>
    <row r="33" spans="1:8" ht="15.75" customHeight="1">
      <c r="A33" s="62" t="s">
        <v>179</v>
      </c>
      <c r="B33" s="102" t="s">
        <v>235</v>
      </c>
      <c r="C33" s="102" t="s">
        <v>138</v>
      </c>
      <c r="D33" s="102" t="s">
        <v>180</v>
      </c>
      <c r="E33" s="109"/>
      <c r="F33" s="102"/>
      <c r="G33" s="105">
        <f t="shared" si="5"/>
        <v>95548</v>
      </c>
      <c r="H33" s="105">
        <f t="shared" si="6"/>
        <v>98884</v>
      </c>
    </row>
    <row r="34" spans="1:8" ht="20.25" customHeight="1">
      <c r="A34" s="62" t="s">
        <v>154</v>
      </c>
      <c r="B34" s="102" t="s">
        <v>235</v>
      </c>
      <c r="C34" s="102" t="s">
        <v>138</v>
      </c>
      <c r="D34" s="102" t="s">
        <v>180</v>
      </c>
      <c r="E34" s="109" t="s">
        <v>155</v>
      </c>
      <c r="F34" s="102"/>
      <c r="G34" s="105">
        <f t="shared" si="5"/>
        <v>95548</v>
      </c>
      <c r="H34" s="105">
        <f t="shared" si="6"/>
        <v>98884</v>
      </c>
    </row>
    <row r="35" spans="1:8" ht="21.75" customHeight="1">
      <c r="A35" s="62" t="s">
        <v>156</v>
      </c>
      <c r="B35" s="102" t="s">
        <v>235</v>
      </c>
      <c r="C35" s="102" t="s">
        <v>138</v>
      </c>
      <c r="D35" s="102" t="s">
        <v>180</v>
      </c>
      <c r="E35" s="109" t="s">
        <v>157</v>
      </c>
      <c r="F35" s="102"/>
      <c r="G35" s="105">
        <f t="shared" si="5"/>
        <v>95548</v>
      </c>
      <c r="H35" s="105">
        <f t="shared" si="6"/>
        <v>98884</v>
      </c>
    </row>
    <row r="36" spans="1:8" ht="34.5" customHeight="1">
      <c r="A36" s="63" t="s">
        <v>181</v>
      </c>
      <c r="B36" s="102" t="s">
        <v>235</v>
      </c>
      <c r="C36" s="102" t="s">
        <v>138</v>
      </c>
      <c r="D36" s="102" t="s">
        <v>180</v>
      </c>
      <c r="E36" s="109" t="s">
        <v>182</v>
      </c>
      <c r="F36" s="102"/>
      <c r="G36" s="105">
        <f t="shared" si="5"/>
        <v>95548</v>
      </c>
      <c r="H36" s="105">
        <f t="shared" si="6"/>
        <v>98884</v>
      </c>
    </row>
    <row r="37" spans="1:8" ht="18" customHeight="1">
      <c r="A37" s="63" t="s">
        <v>145</v>
      </c>
      <c r="B37" s="102" t="s">
        <v>235</v>
      </c>
      <c r="C37" s="102" t="s">
        <v>138</v>
      </c>
      <c r="D37" s="102" t="s">
        <v>180</v>
      </c>
      <c r="E37" s="109" t="s">
        <v>182</v>
      </c>
      <c r="F37" s="102" t="s">
        <v>146</v>
      </c>
      <c r="G37" s="105">
        <f>'прил 6'!G36</f>
        <v>95548</v>
      </c>
      <c r="H37" s="105">
        <f>'прил 6'!H36</f>
        <v>98884</v>
      </c>
    </row>
    <row r="38" spans="1:8" ht="16.5" customHeight="1">
      <c r="A38" s="110" t="s">
        <v>193</v>
      </c>
      <c r="B38" s="104" t="s">
        <v>235</v>
      </c>
      <c r="C38" s="111" t="s">
        <v>194</v>
      </c>
      <c r="D38" s="111"/>
      <c r="E38" s="112"/>
      <c r="F38" s="111"/>
      <c r="G38" s="103">
        <f>G40</f>
        <v>82127</v>
      </c>
      <c r="H38" s="103">
        <f>H40</f>
        <v>74454</v>
      </c>
    </row>
    <row r="39" spans="1:8" ht="19.5" customHeight="1">
      <c r="A39" s="110" t="s">
        <v>195</v>
      </c>
      <c r="B39" s="104" t="s">
        <v>235</v>
      </c>
      <c r="C39" s="111" t="s">
        <v>194</v>
      </c>
      <c r="D39" s="111" t="s">
        <v>136</v>
      </c>
      <c r="E39" s="112"/>
      <c r="F39" s="111"/>
      <c r="G39" s="103">
        <f t="shared" ref="G39:G42" si="7">G40</f>
        <v>82127</v>
      </c>
      <c r="H39" s="103">
        <f t="shared" ref="H39:H40" si="8">H40</f>
        <v>74454</v>
      </c>
    </row>
    <row r="40" spans="1:8" ht="32.25" customHeight="1">
      <c r="A40" s="66" t="s">
        <v>196</v>
      </c>
      <c r="B40" s="102" t="s">
        <v>235</v>
      </c>
      <c r="C40" s="113" t="s">
        <v>194</v>
      </c>
      <c r="D40" s="113" t="s">
        <v>136</v>
      </c>
      <c r="E40" s="114" t="s">
        <v>197</v>
      </c>
      <c r="F40" s="113"/>
      <c r="G40" s="105">
        <f t="shared" si="7"/>
        <v>82127</v>
      </c>
      <c r="H40" s="154">
        <f t="shared" si="8"/>
        <v>74454</v>
      </c>
    </row>
    <row r="41" spans="1:8" ht="48" customHeight="1">
      <c r="A41" s="66" t="s">
        <v>198</v>
      </c>
      <c r="B41" s="102" t="s">
        <v>235</v>
      </c>
      <c r="C41" s="115" t="s">
        <v>194</v>
      </c>
      <c r="D41" s="113" t="s">
        <v>136</v>
      </c>
      <c r="E41" s="113" t="s">
        <v>199</v>
      </c>
      <c r="F41" s="113"/>
      <c r="G41" s="105">
        <f t="shared" si="7"/>
        <v>82127</v>
      </c>
      <c r="H41" s="154">
        <f>H43</f>
        <v>74454</v>
      </c>
    </row>
    <row r="42" spans="1:8" ht="33" customHeight="1">
      <c r="A42" s="66" t="s">
        <v>200</v>
      </c>
      <c r="B42" s="102" t="s">
        <v>235</v>
      </c>
      <c r="C42" s="115" t="s">
        <v>194</v>
      </c>
      <c r="D42" s="113" t="s">
        <v>136</v>
      </c>
      <c r="E42" s="113" t="s">
        <v>201</v>
      </c>
      <c r="F42" s="113"/>
      <c r="G42" s="105">
        <f t="shared" si="7"/>
        <v>82127</v>
      </c>
      <c r="H42" s="154">
        <f>H43</f>
        <v>74454</v>
      </c>
    </row>
    <row r="43" spans="1:8" ht="49.5" customHeight="1">
      <c r="A43" s="66" t="s">
        <v>204</v>
      </c>
      <c r="B43" s="102" t="s">
        <v>235</v>
      </c>
      <c r="C43" s="115" t="s">
        <v>194</v>
      </c>
      <c r="D43" s="113" t="s">
        <v>136</v>
      </c>
      <c r="E43" s="113" t="s">
        <v>205</v>
      </c>
      <c r="F43" s="113" t="s">
        <v>146</v>
      </c>
      <c r="G43" s="105">
        <f>'прил 6'!G42</f>
        <v>82127</v>
      </c>
      <c r="H43" s="105">
        <f>'прил 6'!H42</f>
        <v>74454</v>
      </c>
    </row>
    <row r="44" spans="1:8" ht="16.5" customHeight="1">
      <c r="A44" s="116" t="s">
        <v>210</v>
      </c>
      <c r="B44" s="104" t="s">
        <v>235</v>
      </c>
      <c r="C44" s="155">
        <v>10</v>
      </c>
      <c r="D44" s="155"/>
      <c r="E44" s="156"/>
      <c r="F44" s="156"/>
      <c r="G44" s="157">
        <f>G46</f>
        <v>15038</v>
      </c>
      <c r="H44" s="92">
        <f t="shared" ref="H44:H48" si="9">H45</f>
        <v>15038</v>
      </c>
    </row>
    <row r="45" spans="1:8" ht="18.75" customHeight="1">
      <c r="A45" s="116" t="s">
        <v>211</v>
      </c>
      <c r="B45" s="104" t="s">
        <v>235</v>
      </c>
      <c r="C45" s="155">
        <v>10</v>
      </c>
      <c r="D45" s="158" t="s">
        <v>136</v>
      </c>
      <c r="E45" s="156"/>
      <c r="F45" s="156"/>
      <c r="G45" s="157">
        <f t="shared" ref="G45:G48" si="10">G46</f>
        <v>15038</v>
      </c>
      <c r="H45" s="159">
        <f t="shared" si="9"/>
        <v>15038</v>
      </c>
    </row>
    <row r="46" spans="1:8" s="130" customFormat="1" ht="18.75" customHeight="1">
      <c r="A46" s="118" t="s">
        <v>154</v>
      </c>
      <c r="B46" s="102" t="s">
        <v>235</v>
      </c>
      <c r="C46" s="160">
        <v>10</v>
      </c>
      <c r="D46" s="153" t="s">
        <v>136</v>
      </c>
      <c r="E46" s="152" t="s">
        <v>155</v>
      </c>
      <c r="F46" s="152"/>
      <c r="G46" s="161">
        <f t="shared" si="10"/>
        <v>15038</v>
      </c>
      <c r="H46" s="162">
        <f t="shared" si="9"/>
        <v>15038</v>
      </c>
    </row>
    <row r="47" spans="1:8" ht="18.75" customHeight="1">
      <c r="A47" s="118" t="s">
        <v>156</v>
      </c>
      <c r="B47" s="102" t="s">
        <v>235</v>
      </c>
      <c r="C47" s="160">
        <v>10</v>
      </c>
      <c r="D47" s="153" t="s">
        <v>136</v>
      </c>
      <c r="E47" s="163" t="s">
        <v>157</v>
      </c>
      <c r="F47" s="152"/>
      <c r="G47" s="161">
        <f t="shared" si="10"/>
        <v>15038</v>
      </c>
      <c r="H47" s="162">
        <f t="shared" si="9"/>
        <v>15038</v>
      </c>
    </row>
    <row r="48" spans="1:8" ht="20.25" customHeight="1">
      <c r="A48" s="118" t="s">
        <v>218</v>
      </c>
      <c r="B48" s="102" t="s">
        <v>235</v>
      </c>
      <c r="C48" s="160">
        <v>10</v>
      </c>
      <c r="D48" s="153" t="s">
        <v>136</v>
      </c>
      <c r="E48" s="152" t="s">
        <v>228</v>
      </c>
      <c r="F48" s="152"/>
      <c r="G48" s="161">
        <f t="shared" si="10"/>
        <v>15038</v>
      </c>
      <c r="H48" s="162">
        <f t="shared" si="9"/>
        <v>15038</v>
      </c>
    </row>
    <row r="49" spans="1:8" ht="21" customHeight="1">
      <c r="A49" s="118" t="s">
        <v>218</v>
      </c>
      <c r="B49" s="102" t="s">
        <v>235</v>
      </c>
      <c r="C49" s="160">
        <v>10</v>
      </c>
      <c r="D49" s="153" t="s">
        <v>136</v>
      </c>
      <c r="E49" s="152" t="s">
        <v>228</v>
      </c>
      <c r="F49" s="152">
        <v>300</v>
      </c>
      <c r="G49" s="161">
        <f>'прил 6'!G48</f>
        <v>15038</v>
      </c>
      <c r="H49" s="154">
        <f>'прил 6'!H48</f>
        <v>15038</v>
      </c>
    </row>
    <row r="50" spans="1:8">
      <c r="H50" s="164"/>
    </row>
  </sheetData>
  <mergeCells count="9">
    <mergeCell ref="C6:H6"/>
    <mergeCell ref="C7:H7"/>
    <mergeCell ref="A10:G10"/>
    <mergeCell ref="A11:G11"/>
    <mergeCell ref="C1:H1"/>
    <mergeCell ref="C2:H2"/>
    <mergeCell ref="C3:H3"/>
    <mergeCell ref="C4:H4"/>
    <mergeCell ref="C5:H5"/>
  </mergeCells>
  <printOptions gridLines="1"/>
  <pageMargins left="0.70833333333333315" right="0.70833333333333315" top="0.74791666666666701" bottom="0.94513888888888908" header="0.51180555555555496" footer="0.51180555555555496"/>
  <pageSetup paperSize="9" firstPageNumber="0" fitToHeight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55"/>
  <sheetViews>
    <sheetView zoomScale="110" workbookViewId="0">
      <selection activeCell="A7" sqref="A7:D7"/>
    </sheetView>
  </sheetViews>
  <sheetFormatPr defaultRowHeight="15"/>
  <cols>
    <col min="1" max="1" width="68.5703125" style="165" bestFit="1" customWidth="1"/>
    <col min="2" max="2" width="11.5703125" style="166" bestFit="1" customWidth="1"/>
    <col min="3" max="3" width="5.28515625" style="166" bestFit="1" customWidth="1"/>
    <col min="4" max="4" width="10.140625" style="167" bestFit="1" customWidth="1"/>
    <col min="5" max="257" width="9.140625" style="166" bestFit="1" customWidth="1"/>
    <col min="258" max="1025" width="9.140625" bestFit="1" customWidth="1"/>
  </cols>
  <sheetData>
    <row r="1" spans="1:5" ht="15" customHeight="1">
      <c r="A1" s="253" t="s">
        <v>255</v>
      </c>
      <c r="B1" s="253"/>
      <c r="C1" s="253"/>
      <c r="D1" s="253"/>
      <c r="E1" s="168"/>
    </row>
    <row r="2" spans="1:5">
      <c r="A2" s="253" t="s">
        <v>1</v>
      </c>
      <c r="B2" s="253"/>
      <c r="C2" s="253"/>
      <c r="D2" s="253"/>
      <c r="E2" s="168"/>
    </row>
    <row r="3" spans="1:5">
      <c r="A3" s="253" t="s">
        <v>256</v>
      </c>
      <c r="B3" s="253"/>
      <c r="C3" s="253"/>
      <c r="D3" s="253"/>
      <c r="E3" s="168"/>
    </row>
    <row r="4" spans="1:5">
      <c r="A4" s="253" t="s">
        <v>3</v>
      </c>
      <c r="B4" s="253"/>
      <c r="C4" s="253"/>
      <c r="D4" s="253"/>
      <c r="E4" s="168"/>
    </row>
    <row r="5" spans="1:5">
      <c r="A5" s="253" t="s">
        <v>4</v>
      </c>
      <c r="B5" s="253"/>
      <c r="C5" s="253"/>
      <c r="D5" s="253"/>
      <c r="E5" s="168"/>
    </row>
    <row r="6" spans="1:5" ht="12" customHeight="1">
      <c r="A6" s="254" t="s">
        <v>257</v>
      </c>
      <c r="B6" s="254"/>
      <c r="C6" s="254"/>
      <c r="D6" s="254"/>
      <c r="E6" s="168"/>
    </row>
    <row r="7" spans="1:5" ht="12" customHeight="1">
      <c r="A7" s="253" t="s">
        <v>6</v>
      </c>
      <c r="B7" s="253"/>
      <c r="C7" s="253"/>
      <c r="D7" s="253"/>
      <c r="E7" s="168"/>
    </row>
    <row r="8" spans="1:5" ht="12" customHeight="1">
      <c r="A8" s="169"/>
      <c r="B8" s="169"/>
      <c r="C8" s="169"/>
      <c r="D8" s="169"/>
      <c r="E8" s="168"/>
    </row>
    <row r="9" spans="1:5">
      <c r="A9" s="255" t="s">
        <v>126</v>
      </c>
      <c r="B9" s="255"/>
      <c r="C9" s="255"/>
      <c r="D9" s="255"/>
    </row>
    <row r="10" spans="1:5" ht="34.5" customHeight="1">
      <c r="A10" s="256" t="s">
        <v>258</v>
      </c>
      <c r="B10" s="256"/>
      <c r="C10" s="256"/>
      <c r="D10" s="256"/>
    </row>
    <row r="11" spans="1:5" ht="14.25" customHeight="1">
      <c r="D11" s="170" t="s">
        <v>9</v>
      </c>
    </row>
    <row r="12" spans="1:5" ht="24.75" customHeight="1">
      <c r="A12" s="171" t="s">
        <v>128</v>
      </c>
      <c r="B12" s="172" t="s">
        <v>131</v>
      </c>
      <c r="C12" s="172" t="s">
        <v>132</v>
      </c>
      <c r="D12" s="173" t="s">
        <v>133</v>
      </c>
    </row>
    <row r="13" spans="1:5">
      <c r="A13" s="174" t="s">
        <v>134</v>
      </c>
      <c r="B13" s="175"/>
      <c r="C13" s="175"/>
      <c r="D13" s="176">
        <f>D14+D22+D27+D32+D36+D40+D44</f>
        <v>1418079</v>
      </c>
    </row>
    <row r="14" spans="1:5" ht="27.75" customHeight="1">
      <c r="A14" s="177" t="s">
        <v>259</v>
      </c>
      <c r="B14" s="178" t="s">
        <v>197</v>
      </c>
      <c r="C14" s="179"/>
      <c r="D14" s="176">
        <f t="shared" ref="D14:D15" si="0">D15</f>
        <v>367010</v>
      </c>
    </row>
    <row r="15" spans="1:5" ht="39" customHeight="1">
      <c r="A15" s="180" t="s">
        <v>260</v>
      </c>
      <c r="B15" s="181" t="s">
        <v>199</v>
      </c>
      <c r="C15" s="181"/>
      <c r="D15" s="182">
        <f t="shared" si="0"/>
        <v>367010</v>
      </c>
    </row>
    <row r="16" spans="1:5" ht="27" customHeight="1">
      <c r="A16" s="180" t="s">
        <v>200</v>
      </c>
      <c r="B16" s="181" t="s">
        <v>201</v>
      </c>
      <c r="C16" s="181"/>
      <c r="D16" s="182">
        <f>D17+D19+D21</f>
        <v>367010</v>
      </c>
    </row>
    <row r="17" spans="1:4" ht="27" customHeight="1">
      <c r="A17" s="183" t="s">
        <v>243</v>
      </c>
      <c r="B17" s="184" t="s">
        <v>203</v>
      </c>
      <c r="C17" s="181"/>
      <c r="D17" s="182">
        <f>SUM(D18)</f>
        <v>115621</v>
      </c>
    </row>
    <row r="18" spans="1:4" ht="39.75" customHeight="1">
      <c r="A18" s="183" t="s">
        <v>145</v>
      </c>
      <c r="B18" s="184" t="s">
        <v>203</v>
      </c>
      <c r="C18" s="181" t="s">
        <v>146</v>
      </c>
      <c r="D18" s="182">
        <f>'прил 5'!G65</f>
        <v>115621</v>
      </c>
    </row>
    <row r="19" spans="1:4" ht="39.75" customHeight="1">
      <c r="A19" s="185" t="s">
        <v>204</v>
      </c>
      <c r="B19" s="184" t="s">
        <v>205</v>
      </c>
      <c r="C19" s="181"/>
      <c r="D19" s="182">
        <f>D20</f>
        <v>212389</v>
      </c>
    </row>
    <row r="20" spans="1:4" ht="40.5" customHeight="1">
      <c r="A20" s="183" t="s">
        <v>145</v>
      </c>
      <c r="B20" s="184" t="s">
        <v>205</v>
      </c>
      <c r="C20" s="181" t="s">
        <v>146</v>
      </c>
      <c r="D20" s="182">
        <f>'прил 5'!G67</f>
        <v>212389</v>
      </c>
    </row>
    <row r="21" spans="1:4" ht="15" customHeight="1">
      <c r="A21" s="186" t="s">
        <v>167</v>
      </c>
      <c r="B21" s="181" t="s">
        <v>206</v>
      </c>
      <c r="C21" s="181" t="s">
        <v>168</v>
      </c>
      <c r="D21" s="182">
        <f>'прил 5'!G68</f>
        <v>39000</v>
      </c>
    </row>
    <row r="22" spans="1:4" ht="25.5" customHeight="1">
      <c r="A22" s="187" t="s">
        <v>212</v>
      </c>
      <c r="B22" s="188" t="s">
        <v>213</v>
      </c>
      <c r="C22" s="189"/>
      <c r="D22" s="190">
        <f t="shared" ref="D22:D25" si="1">D23</f>
        <v>40680</v>
      </c>
    </row>
    <row r="23" spans="1:4" ht="36.75" customHeight="1">
      <c r="A23" s="191" t="s">
        <v>214</v>
      </c>
      <c r="B23" s="189" t="s">
        <v>215</v>
      </c>
      <c r="C23" s="189"/>
      <c r="D23" s="192">
        <f t="shared" si="1"/>
        <v>40680</v>
      </c>
    </row>
    <row r="24" spans="1:4" ht="26.25" customHeight="1">
      <c r="A24" s="193" t="s">
        <v>216</v>
      </c>
      <c r="B24" s="189" t="s">
        <v>217</v>
      </c>
      <c r="C24" s="189"/>
      <c r="D24" s="192">
        <f t="shared" si="1"/>
        <v>40680</v>
      </c>
    </row>
    <row r="25" spans="1:4" ht="13.5" customHeight="1">
      <c r="A25" s="191" t="s">
        <v>218</v>
      </c>
      <c r="B25" s="189" t="s">
        <v>219</v>
      </c>
      <c r="C25" s="189"/>
      <c r="D25" s="192">
        <f t="shared" si="1"/>
        <v>40680</v>
      </c>
    </row>
    <row r="26" spans="1:4" ht="13.5" customHeight="1">
      <c r="A26" s="191" t="s">
        <v>218</v>
      </c>
      <c r="B26" s="189" t="s">
        <v>219</v>
      </c>
      <c r="C26" s="189">
        <v>300</v>
      </c>
      <c r="D26" s="192">
        <f>'прил 5'!G80</f>
        <v>40680</v>
      </c>
    </row>
    <row r="27" spans="1:4" ht="27.75" customHeight="1">
      <c r="A27" s="194" t="s">
        <v>161</v>
      </c>
      <c r="B27" s="195" t="s">
        <v>162</v>
      </c>
      <c r="C27" s="179"/>
      <c r="D27" s="196">
        <f t="shared" ref="D27:D30" si="2">D28</f>
        <v>48257</v>
      </c>
    </row>
    <row r="28" spans="1:4" ht="42" customHeight="1">
      <c r="A28" s="185" t="s">
        <v>237</v>
      </c>
      <c r="B28" s="172" t="s">
        <v>238</v>
      </c>
      <c r="C28" s="181"/>
      <c r="D28" s="197">
        <f t="shared" si="2"/>
        <v>48257</v>
      </c>
    </row>
    <row r="29" spans="1:4" ht="29.25" customHeight="1">
      <c r="A29" s="198" t="s">
        <v>163</v>
      </c>
      <c r="B29" s="172" t="s">
        <v>164</v>
      </c>
      <c r="C29" s="181"/>
      <c r="D29" s="197">
        <f t="shared" si="2"/>
        <v>48257</v>
      </c>
    </row>
    <row r="30" spans="1:4" ht="18.75" customHeight="1">
      <c r="A30" s="199" t="s">
        <v>165</v>
      </c>
      <c r="B30" s="172" t="s">
        <v>166</v>
      </c>
      <c r="C30" s="181"/>
      <c r="D30" s="197">
        <f t="shared" si="2"/>
        <v>48257</v>
      </c>
    </row>
    <row r="31" spans="1:4" ht="20.25" customHeight="1">
      <c r="A31" s="198" t="s">
        <v>167</v>
      </c>
      <c r="B31" s="172" t="s">
        <v>166</v>
      </c>
      <c r="C31" s="181" t="s">
        <v>168</v>
      </c>
      <c r="D31" s="197">
        <f>'прил 5'!G36</f>
        <v>48257</v>
      </c>
    </row>
    <row r="32" spans="1:4" ht="12.75" customHeight="1">
      <c r="A32" s="200" t="s">
        <v>141</v>
      </c>
      <c r="B32" s="201" t="s">
        <v>140</v>
      </c>
      <c r="C32" s="201"/>
      <c r="D32" s="176">
        <f t="shared" ref="D32:D34" si="3">D33</f>
        <v>235152</v>
      </c>
    </row>
    <row r="33" spans="1:4" ht="12.75" customHeight="1">
      <c r="A33" s="202" t="s">
        <v>261</v>
      </c>
      <c r="B33" s="175" t="s">
        <v>142</v>
      </c>
      <c r="C33" s="201"/>
      <c r="D33" s="182">
        <f t="shared" si="3"/>
        <v>235152</v>
      </c>
    </row>
    <row r="34" spans="1:4" ht="12.75" customHeight="1">
      <c r="A34" s="202" t="s">
        <v>143</v>
      </c>
      <c r="B34" s="175" t="s">
        <v>144</v>
      </c>
      <c r="C34" s="175"/>
      <c r="D34" s="182">
        <f t="shared" si="3"/>
        <v>235152</v>
      </c>
    </row>
    <row r="35" spans="1:4" ht="36.75" customHeight="1">
      <c r="A35" s="202" t="s">
        <v>145</v>
      </c>
      <c r="B35" s="175" t="s">
        <v>144</v>
      </c>
      <c r="C35" s="175" t="s">
        <v>146</v>
      </c>
      <c r="D35" s="182">
        <f>'прил 5'!G22</f>
        <v>235152</v>
      </c>
    </row>
    <row r="36" spans="1:4" ht="14.25" customHeight="1">
      <c r="A36" s="203" t="s">
        <v>149</v>
      </c>
      <c r="B36" s="201" t="s">
        <v>150</v>
      </c>
      <c r="C36" s="201"/>
      <c r="D36" s="176">
        <f t="shared" ref="D36:D38" si="4">D37</f>
        <v>353875</v>
      </c>
    </row>
    <row r="37" spans="1:4" ht="12.75" customHeight="1">
      <c r="A37" s="202" t="s">
        <v>151</v>
      </c>
      <c r="B37" s="175" t="s">
        <v>152</v>
      </c>
      <c r="C37" s="175"/>
      <c r="D37" s="182">
        <f t="shared" si="4"/>
        <v>353875</v>
      </c>
    </row>
    <row r="38" spans="1:4" ht="14.25" customHeight="1">
      <c r="A38" s="202" t="s">
        <v>143</v>
      </c>
      <c r="B38" s="175" t="s">
        <v>153</v>
      </c>
      <c r="C38" s="175"/>
      <c r="D38" s="182">
        <f t="shared" si="4"/>
        <v>353875</v>
      </c>
    </row>
    <row r="39" spans="1:4" ht="36.75" customHeight="1">
      <c r="A39" s="202" t="s">
        <v>145</v>
      </c>
      <c r="B39" s="175" t="s">
        <v>153</v>
      </c>
      <c r="C39" s="175" t="s">
        <v>146</v>
      </c>
      <c r="D39" s="182">
        <f>'прил 5'!G27</f>
        <v>353875</v>
      </c>
    </row>
    <row r="40" spans="1:4" ht="26.25" customHeight="1">
      <c r="A40" s="204" t="s">
        <v>262</v>
      </c>
      <c r="B40" s="205" t="s">
        <v>170</v>
      </c>
      <c r="C40" s="201"/>
      <c r="D40" s="176">
        <f t="shared" ref="D40:D42" si="5">D41</f>
        <v>16965</v>
      </c>
    </row>
    <row r="41" spans="1:4" ht="13.5" customHeight="1">
      <c r="A41" s="206" t="s">
        <v>171</v>
      </c>
      <c r="B41" s="207" t="s">
        <v>172</v>
      </c>
      <c r="C41" s="175"/>
      <c r="D41" s="182">
        <f t="shared" si="5"/>
        <v>16965</v>
      </c>
    </row>
    <row r="42" spans="1:4" ht="12.75" customHeight="1">
      <c r="A42" s="202" t="s">
        <v>173</v>
      </c>
      <c r="B42" s="207" t="s">
        <v>175</v>
      </c>
      <c r="C42" s="175"/>
      <c r="D42" s="182">
        <f t="shared" si="5"/>
        <v>16965</v>
      </c>
    </row>
    <row r="43" spans="1:4" ht="12.75" customHeight="1">
      <c r="A43" s="202" t="s">
        <v>176</v>
      </c>
      <c r="B43" s="207" t="s">
        <v>175</v>
      </c>
      <c r="C43" s="175" t="s">
        <v>177</v>
      </c>
      <c r="D43" s="182">
        <f>'прил 5'!G40</f>
        <v>16965</v>
      </c>
    </row>
    <row r="44" spans="1:4" ht="12.75" customHeight="1">
      <c r="A44" s="203" t="s">
        <v>154</v>
      </c>
      <c r="B44" s="205" t="s">
        <v>155</v>
      </c>
      <c r="C44" s="175"/>
      <c r="D44" s="176">
        <f>D45</f>
        <v>356140</v>
      </c>
    </row>
    <row r="45" spans="1:4" ht="12.75" customHeight="1">
      <c r="A45" s="206" t="s">
        <v>156</v>
      </c>
      <c r="B45" s="207" t="s">
        <v>157</v>
      </c>
      <c r="C45" s="175"/>
      <c r="D45" s="182">
        <f>D46+D48+D50+D52+D54</f>
        <v>356140</v>
      </c>
    </row>
    <row r="46" spans="1:4" ht="28.5" customHeight="1">
      <c r="A46" s="198" t="s">
        <v>181</v>
      </c>
      <c r="B46" s="172" t="s">
        <v>182</v>
      </c>
      <c r="C46" s="181"/>
      <c r="D46" s="197">
        <f>D47</f>
        <v>92470</v>
      </c>
    </row>
    <row r="47" spans="1:4" ht="12.75" customHeight="1">
      <c r="A47" s="198" t="s">
        <v>145</v>
      </c>
      <c r="B47" s="172" t="s">
        <v>182</v>
      </c>
      <c r="C47" s="181" t="s">
        <v>146</v>
      </c>
      <c r="D47" s="197">
        <f>'прил 5'!G46</f>
        <v>92470</v>
      </c>
    </row>
    <row r="48" spans="1:4" ht="24">
      <c r="A48" s="208" t="s">
        <v>158</v>
      </c>
      <c r="B48" s="172" t="s">
        <v>159</v>
      </c>
      <c r="C48" s="209"/>
      <c r="D48" s="197">
        <f>D49</f>
        <v>7440</v>
      </c>
    </row>
    <row r="49" spans="1:4" ht="36">
      <c r="A49" s="208" t="s">
        <v>145</v>
      </c>
      <c r="B49" s="172" t="s">
        <v>159</v>
      </c>
      <c r="C49" s="209" t="s">
        <v>146</v>
      </c>
      <c r="D49" s="197">
        <f>'прил 5'!G31</f>
        <v>7440</v>
      </c>
    </row>
    <row r="50" spans="1:4" ht="53.25" customHeight="1">
      <c r="A50" s="210" t="s">
        <v>186</v>
      </c>
      <c r="B50" s="211" t="s">
        <v>187</v>
      </c>
      <c r="C50" s="184"/>
      <c r="D50" s="197">
        <f>D51</f>
        <v>188000</v>
      </c>
    </row>
    <row r="51" spans="1:4">
      <c r="A51" s="210" t="s">
        <v>167</v>
      </c>
      <c r="B51" s="211" t="s">
        <v>187</v>
      </c>
      <c r="C51" s="184" t="s">
        <v>168</v>
      </c>
      <c r="D51" s="197">
        <f>'прил 5'!G52</f>
        <v>188000</v>
      </c>
    </row>
    <row r="52" spans="1:4" ht="13.5" customHeight="1">
      <c r="A52" s="212" t="s">
        <v>191</v>
      </c>
      <c r="B52" s="211" t="s">
        <v>192</v>
      </c>
      <c r="C52" s="213"/>
      <c r="D52" s="197">
        <f>D53</f>
        <v>56260</v>
      </c>
    </row>
    <row r="53" spans="1:4">
      <c r="A53" s="214" t="s">
        <v>167</v>
      </c>
      <c r="B53" s="211" t="s">
        <v>192</v>
      </c>
      <c r="C53" s="184" t="s">
        <v>168</v>
      </c>
      <c r="D53" s="197">
        <f>'прил 5'!G58</f>
        <v>56260</v>
      </c>
    </row>
    <row r="54" spans="1:4" ht="25.5" customHeight="1">
      <c r="A54" s="210" t="s">
        <v>208</v>
      </c>
      <c r="B54" s="184" t="s">
        <v>209</v>
      </c>
      <c r="C54" s="184"/>
      <c r="D54" s="197">
        <f>D55</f>
        <v>11970</v>
      </c>
    </row>
    <row r="55" spans="1:4">
      <c r="A55" s="210" t="s">
        <v>167</v>
      </c>
      <c r="B55" s="184" t="s">
        <v>209</v>
      </c>
      <c r="C55" s="184" t="s">
        <v>168</v>
      </c>
      <c r="D55" s="197">
        <f>'прил 5'!G73</f>
        <v>11970</v>
      </c>
    </row>
  </sheetData>
  <mergeCells count="9">
    <mergeCell ref="A6:D6"/>
    <mergeCell ref="A7:D7"/>
    <mergeCell ref="A9:D9"/>
    <mergeCell ref="A10:D10"/>
    <mergeCell ref="A1:D1"/>
    <mergeCell ref="A2:D2"/>
    <mergeCell ref="A3:D3"/>
    <mergeCell ref="A4:D4"/>
    <mergeCell ref="A5:D5"/>
  </mergeCells>
  <printOptions gridLines="1"/>
  <pageMargins left="0.47222222222222204" right="0.23611111111111102" top="0.35416666666666702" bottom="0.35416666666666702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R7-Office/6.3.1.43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прил1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прил 10</vt:lpstr>
      <vt:lpstr>прил 11</vt:lpstr>
      <vt:lpstr>прил 12</vt:lpstr>
      <vt:lpstr>прил 13</vt:lpstr>
      <vt:lpstr>прил 14</vt:lpstr>
      <vt:lpstr>'прил 5'!Excel_BuiltIn_Print_Area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1</cp:lastModifiedBy>
  <cp:revision>2</cp:revision>
  <dcterms:modified xsi:type="dcterms:W3CDTF">2021-12-24T08:03:10Z</dcterms:modified>
  <dc:language>en-US</dc:language>
</cp:coreProperties>
</file>